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Josh/Dropbox/Forever Break/Podcast/Extra content/Season 1/"/>
    </mc:Choice>
  </mc:AlternateContent>
  <xr:revisionPtr revIDLastSave="0" documentId="13_ncr:1_{21E944A2-EF06-8343-A4EC-F98F906610C7}" xr6:coauthVersionLast="45" xr6:coauthVersionMax="45" xr10:uidLastSave="{00000000-0000-0000-0000-000000000000}"/>
  <bookViews>
    <workbookView xWindow="1740" yWindow="660" windowWidth="23320" windowHeight="13040" xr2:uid="{F34107A2-E62F-DA41-B857-D6DA6955FD23}"/>
  </bookViews>
  <sheets>
    <sheet name="Simple Budget" sheetId="1" r:id="rId1"/>
    <sheet name="Hel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4" i="1" l="1"/>
  <c r="A18" i="1"/>
  <c r="B18" i="1"/>
  <c r="B6" i="1" s="1"/>
  <c r="O29" i="1"/>
  <c r="P29" i="1" s="1"/>
  <c r="B44" i="1"/>
  <c r="B7" i="1" s="1"/>
  <c r="C44" i="1"/>
  <c r="C7" i="1" s="1"/>
  <c r="O38" i="1"/>
  <c r="P38" i="1" s="1"/>
  <c r="O42" i="1"/>
  <c r="P42" i="1" s="1"/>
  <c r="O41" i="1"/>
  <c r="P41" i="1" s="1"/>
  <c r="O26" i="1"/>
  <c r="P26" i="1" s="1"/>
  <c r="O25" i="1"/>
  <c r="P25" i="1" s="1"/>
  <c r="O30" i="1"/>
  <c r="P30" i="1" s="1"/>
  <c r="O32" i="1"/>
  <c r="P32" i="1" s="1"/>
  <c r="O31" i="1"/>
  <c r="P31" i="1" s="1"/>
  <c r="O28" i="1"/>
  <c r="P28" i="1" s="1"/>
  <c r="C18" i="1"/>
  <c r="C6" i="1" s="1"/>
  <c r="N44" i="1"/>
  <c r="N7" i="1" s="1"/>
  <c r="M44" i="1"/>
  <c r="M7" i="1" s="1"/>
  <c r="L44" i="1"/>
  <c r="L7" i="1" s="1"/>
  <c r="K44" i="1"/>
  <c r="K7" i="1" s="1"/>
  <c r="J44" i="1"/>
  <c r="J7" i="1" s="1"/>
  <c r="I44" i="1"/>
  <c r="I7" i="1" s="1"/>
  <c r="H44" i="1"/>
  <c r="H7" i="1" s="1"/>
  <c r="G44" i="1"/>
  <c r="G7" i="1" s="1"/>
  <c r="F44" i="1"/>
  <c r="F7" i="1" s="1"/>
  <c r="E44" i="1"/>
  <c r="E7" i="1" s="1"/>
  <c r="D44" i="1"/>
  <c r="D7" i="1" s="1"/>
  <c r="O43" i="1"/>
  <c r="P43" i="1" s="1"/>
  <c r="O40" i="1"/>
  <c r="P40" i="1" s="1"/>
  <c r="O39" i="1"/>
  <c r="P39" i="1" s="1"/>
  <c r="O37" i="1"/>
  <c r="P37" i="1" s="1"/>
  <c r="O36" i="1"/>
  <c r="P36" i="1" s="1"/>
  <c r="O35" i="1"/>
  <c r="P35" i="1" s="1"/>
  <c r="O34" i="1"/>
  <c r="P34" i="1" s="1"/>
  <c r="O33" i="1"/>
  <c r="P33" i="1" s="1"/>
  <c r="O27" i="1"/>
  <c r="P27" i="1" s="1"/>
  <c r="O24" i="1"/>
  <c r="P24" i="1" s="1"/>
  <c r="O23" i="1"/>
  <c r="P23" i="1" s="1"/>
  <c r="O22" i="1"/>
  <c r="P22" i="1" s="1"/>
  <c r="O21" i="1"/>
  <c r="P21" i="1" s="1"/>
  <c r="N18" i="1"/>
  <c r="N6" i="1" s="1"/>
  <c r="M18" i="1"/>
  <c r="M6" i="1" s="1"/>
  <c r="L18" i="1"/>
  <c r="L6" i="1" s="1"/>
  <c r="K18" i="1"/>
  <c r="K6" i="1" s="1"/>
  <c r="J18" i="1"/>
  <c r="J6" i="1" s="1"/>
  <c r="I18" i="1"/>
  <c r="I6" i="1" s="1"/>
  <c r="H18" i="1"/>
  <c r="H6" i="1" s="1"/>
  <c r="G18" i="1"/>
  <c r="G6" i="1" s="1"/>
  <c r="F18" i="1"/>
  <c r="F6" i="1" s="1"/>
  <c r="E18" i="1"/>
  <c r="E6" i="1" s="1"/>
  <c r="D18" i="1"/>
  <c r="D6" i="1" s="1"/>
  <c r="O17" i="1"/>
  <c r="P17" i="1" s="1"/>
  <c r="O16" i="1"/>
  <c r="P16" i="1" s="1"/>
  <c r="O15" i="1"/>
  <c r="P15" i="1" s="1"/>
  <c r="O14" i="1"/>
  <c r="P14" i="1" s="1"/>
  <c r="O13" i="1"/>
  <c r="P13" i="1" s="1"/>
  <c r="B8" i="1" l="1"/>
  <c r="F8" i="1"/>
  <c r="L8" i="1"/>
  <c r="G8" i="1"/>
  <c r="I8" i="1"/>
  <c r="M8" i="1"/>
  <c r="H8" i="1"/>
  <c r="C9" i="1"/>
  <c r="D9" i="1" s="1"/>
  <c r="E9" i="1" s="1"/>
  <c r="F9" i="1" s="1"/>
  <c r="G9" i="1" s="1"/>
  <c r="H9" i="1" s="1"/>
  <c r="I9" i="1" s="1"/>
  <c r="J9" i="1" s="1"/>
  <c r="K9" i="1" s="1"/>
  <c r="L9" i="1" s="1"/>
  <c r="M9" i="1" s="1"/>
  <c r="N9" i="1" s="1"/>
  <c r="D8" i="1"/>
  <c r="K8" i="1"/>
  <c r="N8" i="1"/>
  <c r="O44" i="1"/>
  <c r="P44" i="1" s="1"/>
  <c r="E8" i="1"/>
  <c r="O7" i="1"/>
  <c r="P7" i="1" s="1"/>
  <c r="J8" i="1"/>
  <c r="O18" i="1"/>
  <c r="P18" i="1" s="1"/>
  <c r="O6" i="1"/>
  <c r="P6" i="1" s="1"/>
  <c r="C8" i="1"/>
  <c r="O8" i="1" l="1"/>
  <c r="P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4" authorId="0" shapeId="0" xr:uid="{C21DE761-33FE-334C-84BA-323A0ECA87F9}">
      <text>
        <r>
          <rPr>
            <sz val="9"/>
            <color rgb="FF000000"/>
            <rFont val="Tahoma"/>
            <family val="2"/>
          </rPr>
          <t xml:space="preserve">Enter the amount in your bank account. This is your starting point so your total balance will be accurate.
</t>
        </r>
        <r>
          <rPr>
            <b/>
            <sz val="10"/>
            <color rgb="FF000000"/>
            <rFont val="Calibri"/>
            <scheme val="minor"/>
          </rPr>
          <t>Replace the sample dat with your own real figure.</t>
        </r>
        <r>
          <rPr>
            <sz val="9"/>
            <color rgb="FF000000"/>
            <rFont val="Calibri"/>
            <scheme val="minor"/>
          </rPr>
          <t xml:space="preserve">
</t>
        </r>
      </text>
    </comment>
    <comment ref="B5" authorId="0" shapeId="0" xr:uid="{E82D8770-71B9-8748-8D90-75B5B3B07A79}">
      <text>
        <r>
          <rPr>
            <sz val="9"/>
            <color rgb="FF000000"/>
            <rFont val="Tahoma"/>
            <family val="2"/>
          </rPr>
          <t>This total area is calculated automatically. No need to change it.</t>
        </r>
      </text>
    </comment>
    <comment ref="A8" authorId="0" shapeId="0" xr:uid="{43AE431D-39AC-E047-9EAA-40F1B978EDFE}">
      <text>
        <r>
          <rPr>
            <sz val="9"/>
            <color rgb="FF000000"/>
            <rFont val="Tahoma"/>
            <family val="34"/>
          </rPr>
          <t>Difference between Income and Expenses.</t>
        </r>
        <r>
          <rPr>
            <sz val="9"/>
            <color rgb="FF000000"/>
            <rFont val="Tahoma"/>
            <family val="34"/>
          </rPr>
          <t xml:space="preserve">
</t>
        </r>
        <r>
          <rPr>
            <sz val="9"/>
            <color rgb="FF000000"/>
            <rFont val="Tahoma"/>
            <family val="34"/>
          </rPr>
          <t>The goal is to keep this positive, so you build up a savings. Ideally this money should be moved into a separate savings account so it doesn't get spent with your daily outgoings.</t>
        </r>
      </text>
    </comment>
    <comment ref="A9" authorId="0" shapeId="0" xr:uid="{CA9EE45D-698E-EE47-B190-BB35657F4EAB}">
      <text>
        <r>
          <rPr>
            <sz val="9"/>
            <color rgb="FF000000"/>
            <rFont val="Tahoma"/>
            <family val="2"/>
          </rPr>
          <t>This is the balance carried over from one month to the next.</t>
        </r>
      </text>
    </comment>
    <comment ref="A12" authorId="0" shapeId="0" xr:uid="{A1536ECF-2228-8C4F-A61B-F4F76D09168B}">
      <text>
        <r>
          <rPr>
            <sz val="9"/>
            <color rgb="FF000000"/>
            <rFont val="Tahoma"/>
            <family val="2"/>
          </rPr>
          <t xml:space="preserve">This is where you add all forms of income.
</t>
        </r>
      </text>
    </comment>
    <comment ref="B12" authorId="0" shapeId="0" xr:uid="{C46B17A0-6558-D14F-A154-3505775323C3}">
      <text>
        <r>
          <rPr>
            <sz val="9"/>
            <color rgb="FF000000"/>
            <rFont val="Tahoma"/>
            <family val="2"/>
          </rPr>
          <t xml:space="preserve">Enter your target first so you know what to aim for. Ensure this target is realistic and sustainable.
</t>
        </r>
        <r>
          <rPr>
            <b/>
            <sz val="9"/>
            <color rgb="FF000000"/>
            <rFont val="Tahoma"/>
            <family val="2"/>
          </rPr>
          <t>Replace the sample data with your own real figures.</t>
        </r>
      </text>
    </comment>
    <comment ref="A20" authorId="0" shapeId="0" xr:uid="{4557EDB8-1A97-F149-9D5B-574608EFDEFA}">
      <text>
        <r>
          <rPr>
            <sz val="9"/>
            <color rgb="FF000000"/>
            <rFont val="Tahoma"/>
            <family val="34"/>
          </rPr>
          <t>This is where you add all your expenses. Feel free to add another row for any expense category that you feel is needed (eg. "Tuition"). All the formulas will be updated automatically.</t>
        </r>
      </text>
    </comment>
    <comment ref="B20" authorId="0" shapeId="0" xr:uid="{CCB2EA6A-3754-BF43-A0A0-FDF5B16125D3}">
      <text>
        <r>
          <rPr>
            <sz val="9"/>
            <color rgb="FF000000"/>
            <rFont val="Tahoma"/>
            <family val="2"/>
          </rPr>
          <t xml:space="preserve">Also enter your target expenses. If your expenses are not monthly (such as 6-monthly or annual), then calculate the monthly equivilent. Any surplus should be saved and kept in your savings account until it is needed.
</t>
        </r>
        <r>
          <rPr>
            <b/>
            <sz val="10"/>
            <color rgb="FF000000"/>
            <rFont val="Calibri"/>
            <scheme val="minor"/>
          </rPr>
          <t>Replace the sample data with your own real figures.</t>
        </r>
        <r>
          <rPr>
            <sz val="9"/>
            <color rgb="FF000000"/>
            <rFont val="Calibri"/>
            <scheme val="minor"/>
          </rPr>
          <t xml:space="preserve">
</t>
        </r>
      </text>
    </comment>
  </commentList>
</comments>
</file>

<file path=xl/sharedStrings.xml><?xml version="1.0" encoding="utf-8"?>
<sst xmlns="http://schemas.openxmlformats.org/spreadsheetml/2006/main" count="97" uniqueCount="67">
  <si>
    <t>Check out the Forever Break podcast, Season 1 Episode 14 - https://foreverbreak.com/podcast/s1/e14/</t>
  </si>
  <si>
    <t>Simple Personal Budget from foreverbreak.com</t>
  </si>
  <si>
    <t>Starting Balance</t>
  </si>
  <si>
    <t>[42]</t>
  </si>
  <si>
    <t>JAN</t>
  </si>
  <si>
    <t>FEB</t>
  </si>
  <si>
    <t>MAR</t>
  </si>
  <si>
    <t>APR</t>
  </si>
  <si>
    <t>MAY</t>
  </si>
  <si>
    <t>JUN</t>
  </si>
  <si>
    <t>JUL</t>
  </si>
  <si>
    <t>AUG</t>
  </si>
  <si>
    <t>SEP</t>
  </si>
  <si>
    <t>OCT</t>
  </si>
  <si>
    <t>NOV</t>
  </si>
  <si>
    <t>DEC</t>
  </si>
  <si>
    <t>Total</t>
  </si>
  <si>
    <t>Avg</t>
  </si>
  <si>
    <t>Total Income</t>
  </si>
  <si>
    <t>Total Expenses</t>
  </si>
  <si>
    <t>NET</t>
  </si>
  <si>
    <t>INCOME</t>
  </si>
  <si>
    <t>Gifts Received</t>
  </si>
  <si>
    <t>Electricity</t>
  </si>
  <si>
    <t>Phone</t>
  </si>
  <si>
    <t>Internet</t>
  </si>
  <si>
    <t>EXPENSES</t>
  </si>
  <si>
    <t>Wages/Tips</t>
  </si>
  <si>
    <t>Side Hustle/Gigs</t>
  </si>
  <si>
    <t>Reimbursements</t>
  </si>
  <si>
    <t>Interest Earned</t>
  </si>
  <si>
    <t>Rent/Mortgage</t>
  </si>
  <si>
    <t xml:space="preserve">  Balance</t>
  </si>
  <si>
    <t>Home Insurance</t>
  </si>
  <si>
    <t>Water</t>
  </si>
  <si>
    <t>Petrol/Fuel</t>
  </si>
  <si>
    <t>Car Repayment</t>
  </si>
  <si>
    <t>Public Transport</t>
  </si>
  <si>
    <t>Car Repairs/Maint</t>
  </si>
  <si>
    <t>Health/Medical</t>
  </si>
  <si>
    <t>Groceries</t>
  </si>
  <si>
    <t>Clothing</t>
  </si>
  <si>
    <t>Eating Out/Delivery</t>
  </si>
  <si>
    <t>Entertainment</t>
  </si>
  <si>
    <t>Vacation</t>
  </si>
  <si>
    <t>Maintenance</t>
  </si>
  <si>
    <t>Miscellaneous</t>
  </si>
  <si>
    <t>Taxes</t>
  </si>
  <si>
    <t>Loan Repayments</t>
  </si>
  <si>
    <t>Education/Learning</t>
  </si>
  <si>
    <t>Hobbies</t>
  </si>
  <si>
    <t>TARGET</t>
  </si>
  <si>
    <t>Car Insurance</t>
  </si>
  <si>
    <t>Step 1)</t>
  </si>
  <si>
    <t>Review your income and expenses over the previous few months. It's ok if you start with just a rough scenario.</t>
  </si>
  <si>
    <t>Step 2)</t>
  </si>
  <si>
    <t>Step 3)</t>
  </si>
  <si>
    <t>Step 4)</t>
  </si>
  <si>
    <t>The goal is that your target NET should be a positive number (your total income is higher than your total expenses). If it's not, your budget is not sustainable.</t>
  </si>
  <si>
    <t>Step 5)</t>
  </si>
  <si>
    <t>Enter the real expenses and income each month into the appropriate cell. It is recommended that you keep doing this every few days so it's not left until the end of the month.</t>
  </si>
  <si>
    <t>Step 6)</t>
  </si>
  <si>
    <t>Step 7)</t>
  </si>
  <si>
    <t>Enter the starting balance (how much is in your bank account right now).</t>
  </si>
  <si>
    <t>At the end of each month, compare your income and expenses and see if you have a balance to carry forward. If you're doing it right, the balance should closely match your real bank balance.</t>
  </si>
  <si>
    <t>Enter your target income (replace the sample data). Base this on historical data as well as what you expect the next few months to be like. Make it realistic.</t>
  </si>
  <si>
    <t>Enter your target expenses. If an expense only occurs every few months or once per year, then divide it by the appropriate number of months so you get the monthly equivilent.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</si>
</sst>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0;[Red]\-#,##0"/>
  </numFmts>
  <fonts count="22">
    <font>
      <sz val="12"/>
      <color theme="1"/>
      <name val="Calibri"/>
      <family val="2"/>
      <scheme val="minor"/>
    </font>
    <font>
      <sz val="12"/>
      <color theme="1"/>
      <name val="Calibri"/>
      <family val="2"/>
      <scheme val="minor"/>
    </font>
    <font>
      <b/>
      <sz val="10"/>
      <name val="Calibri"/>
      <family val="2"/>
      <scheme val="minor"/>
    </font>
    <font>
      <sz val="8"/>
      <name val="Calibri"/>
      <family val="2"/>
      <scheme val="minor"/>
    </font>
    <font>
      <sz val="10"/>
      <name val="Calibri"/>
      <family val="2"/>
      <scheme val="minor"/>
    </font>
    <font>
      <sz val="2"/>
      <color indexed="9"/>
      <name val="Calibri"/>
      <family val="2"/>
      <scheme val="minor"/>
    </font>
    <font>
      <b/>
      <sz val="10"/>
      <name val="Calibri Light"/>
      <family val="2"/>
      <scheme val="major"/>
    </font>
    <font>
      <b/>
      <sz val="10"/>
      <name val="Calibri Light"/>
      <family val="1"/>
      <scheme val="major"/>
    </font>
    <font>
      <sz val="9"/>
      <name val="Calibri"/>
      <family val="2"/>
      <scheme val="minor"/>
    </font>
    <font>
      <sz val="9"/>
      <color theme="1"/>
      <name val="Calibri"/>
      <family val="2"/>
      <scheme val="minor"/>
    </font>
    <font>
      <b/>
      <sz val="9"/>
      <name val="Calibri"/>
      <family val="2"/>
      <scheme val="minor"/>
    </font>
    <font>
      <b/>
      <sz val="10"/>
      <color theme="0"/>
      <name val="Calibri Light"/>
      <family val="1"/>
      <scheme val="major"/>
    </font>
    <font>
      <b/>
      <sz val="9"/>
      <color theme="1"/>
      <name val="Calibri"/>
      <family val="2"/>
      <scheme val="minor"/>
    </font>
    <font>
      <sz val="9"/>
      <color rgb="FF000000"/>
      <name val="Tahoma"/>
      <family val="2"/>
    </font>
    <font>
      <sz val="9"/>
      <color rgb="FF000000"/>
      <name val="Tahoma"/>
      <family val="34"/>
    </font>
    <font>
      <b/>
      <sz val="16"/>
      <color theme="1"/>
      <name val="Calibri"/>
      <family val="2"/>
      <scheme val="minor"/>
    </font>
    <font>
      <u/>
      <sz val="12"/>
      <color theme="10"/>
      <name val="Calibri"/>
      <family val="2"/>
      <scheme val="minor"/>
    </font>
    <font>
      <b/>
      <sz val="14"/>
      <color theme="1"/>
      <name val="Calibri"/>
      <family val="2"/>
      <scheme val="minor"/>
    </font>
    <font>
      <sz val="14"/>
      <color theme="1"/>
      <name val="Calibri"/>
      <family val="2"/>
      <scheme val="minor"/>
    </font>
    <font>
      <b/>
      <sz val="9"/>
      <color rgb="FF000000"/>
      <name val="Tahoma"/>
      <family val="2"/>
    </font>
    <font>
      <b/>
      <sz val="10"/>
      <color rgb="FF000000"/>
      <name val="Calibri"/>
      <scheme val="minor"/>
    </font>
    <font>
      <sz val="9"/>
      <color rgb="FF000000"/>
      <name val="Calibri"/>
      <scheme val="minor"/>
    </font>
  </fonts>
  <fills count="11">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39997558519241921"/>
        <bgColor indexed="64"/>
      </patternFill>
    </fill>
  </fills>
  <borders count="14">
    <border>
      <left/>
      <right/>
      <top/>
      <bottom/>
      <diagonal/>
    </border>
    <border>
      <left/>
      <right/>
      <top/>
      <bottom style="thin">
        <color indexed="64"/>
      </bottom>
      <diagonal/>
    </border>
    <border>
      <left/>
      <right/>
      <top style="thin">
        <color indexed="64"/>
      </top>
      <bottom style="double">
        <color indexed="64"/>
      </bottom>
      <diagonal/>
    </border>
    <border>
      <left style="thin">
        <color theme="0" tint="-0.24994659260841701"/>
      </left>
      <right style="thin">
        <color theme="0" tint="-0.24994659260841701"/>
      </right>
      <top style="thin">
        <color theme="0" tint="-0.24994659260841701"/>
      </top>
      <bottom/>
      <diagonal/>
    </border>
    <border>
      <left style="medium">
        <color indexed="64"/>
      </left>
      <right style="medium">
        <color indexed="64"/>
      </right>
      <top style="medium">
        <color indexed="64"/>
      </top>
      <bottom style="medium">
        <color indexed="64"/>
      </bottom>
      <diagonal/>
    </border>
    <border>
      <left/>
      <right/>
      <top style="double">
        <color theme="4"/>
      </top>
      <bottom/>
      <diagonal/>
    </border>
    <border>
      <left/>
      <right style="thin">
        <color theme="0" tint="-0.24994659260841701"/>
      </right>
      <top/>
      <bottom/>
      <diagonal/>
    </border>
    <border>
      <left style="thin">
        <color theme="0" tint="-0.24994659260841701"/>
      </left>
      <right/>
      <top style="thin">
        <color theme="0" tint="-0.24994659260841701"/>
      </top>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style="double">
        <color indexed="64"/>
      </bottom>
      <diagonal/>
    </border>
    <border>
      <left style="thin">
        <color theme="0" tint="-0.24994659260841701"/>
      </left>
      <right/>
      <top style="thin">
        <color theme="0" tint="-0.24994659260841701"/>
      </top>
      <bottom style="thin">
        <color theme="0" tint="-0.24994659260841701"/>
      </bottom>
      <diagonal/>
    </border>
    <border>
      <left style="thick">
        <color auto="1"/>
      </left>
      <right style="thin">
        <color theme="0" tint="-0.24994659260841701"/>
      </right>
      <top style="thin">
        <color theme="0" tint="-0.24994659260841701"/>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cellStyleXfs>
  <cellXfs count="63">
    <xf numFmtId="0" fontId="0" fillId="0" borderId="0" xfId="0"/>
    <xf numFmtId="0" fontId="2" fillId="0" borderId="0" xfId="0" applyFont="1" applyAlignment="1">
      <alignment horizontal="right" vertical="center"/>
    </xf>
    <xf numFmtId="0" fontId="4" fillId="0" borderId="0" xfId="0" applyFont="1"/>
    <xf numFmtId="0" fontId="5" fillId="0" borderId="0" xfId="0" applyFont="1" applyAlignment="1">
      <alignment horizontal="right"/>
    </xf>
    <xf numFmtId="0" fontId="6" fillId="2" borderId="0" xfId="0" applyFont="1" applyFill="1" applyAlignment="1">
      <alignment horizontal="right" vertical="center"/>
    </xf>
    <xf numFmtId="0" fontId="2" fillId="2" borderId="0" xfId="0" applyFont="1" applyFill="1" applyAlignment="1">
      <alignment horizontal="right" vertical="center"/>
    </xf>
    <xf numFmtId="0" fontId="2" fillId="2" borderId="1" xfId="0" applyFont="1" applyFill="1" applyBorder="1" applyAlignment="1">
      <alignment horizontal="right" vertical="center"/>
    </xf>
    <xf numFmtId="0" fontId="2" fillId="2" borderId="2" xfId="0" applyFont="1" applyFill="1" applyBorder="1" applyAlignment="1">
      <alignment horizontal="right" vertical="center"/>
    </xf>
    <xf numFmtId="0" fontId="8" fillId="0" borderId="0" xfId="0" applyFont="1" applyAlignment="1">
      <alignment vertical="center" shrinkToFit="1"/>
    </xf>
    <xf numFmtId="3" fontId="8" fillId="0" borderId="3" xfId="1" applyNumberFormat="1" applyFont="1" applyFill="1" applyBorder="1" applyAlignment="1">
      <alignment vertical="center"/>
    </xf>
    <xf numFmtId="3" fontId="8" fillId="2" borderId="0" xfId="0" applyNumberFormat="1" applyFont="1" applyFill="1" applyAlignment="1">
      <alignment vertical="center"/>
    </xf>
    <xf numFmtId="0" fontId="3" fillId="0" borderId="0" xfId="0" applyFont="1" applyAlignment="1">
      <alignment vertical="center"/>
    </xf>
    <xf numFmtId="0" fontId="11" fillId="3" borderId="0" xfId="0" applyFont="1" applyFill="1" applyAlignment="1">
      <alignment vertical="center"/>
    </xf>
    <xf numFmtId="0" fontId="11" fillId="3" borderId="0" xfId="0" applyFont="1" applyFill="1" applyAlignment="1">
      <alignment horizontal="center" vertical="center"/>
    </xf>
    <xf numFmtId="0" fontId="11" fillId="3" borderId="0" xfId="0" applyFont="1" applyFill="1" applyAlignment="1">
      <alignment horizontal="right"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8" fillId="0" borderId="0" xfId="0" applyFont="1" applyFill="1" applyAlignment="1">
      <alignment vertical="center" shrinkToFit="1"/>
    </xf>
    <xf numFmtId="0" fontId="8" fillId="0" borderId="6" xfId="0" applyFont="1" applyBorder="1" applyAlignment="1">
      <alignment vertical="center" shrinkToFit="1"/>
    </xf>
    <xf numFmtId="3" fontId="8" fillId="2" borderId="0" xfId="2" applyNumberFormat="1" applyFont="1" applyFill="1" applyBorder="1" applyAlignment="1">
      <alignment horizontal="right" vertical="center"/>
    </xf>
    <xf numFmtId="3" fontId="8" fillId="2" borderId="1" xfId="2" applyNumberFormat="1" applyFont="1" applyFill="1" applyBorder="1" applyAlignment="1">
      <alignment horizontal="right" vertical="center"/>
    </xf>
    <xf numFmtId="164" fontId="8" fillId="2" borderId="2" xfId="2" applyNumberFormat="1" applyFont="1" applyFill="1" applyBorder="1" applyAlignment="1">
      <alignment horizontal="right" vertical="center"/>
    </xf>
    <xf numFmtId="3" fontId="6" fillId="4" borderId="0" xfId="1" applyNumberFormat="1" applyFont="1" applyFill="1" applyBorder="1" applyAlignment="1">
      <alignment horizontal="center" vertical="center"/>
    </xf>
    <xf numFmtId="3" fontId="6" fillId="2" borderId="0" xfId="1" applyNumberFormat="1" applyFont="1" applyFill="1" applyBorder="1" applyAlignment="1">
      <alignment horizontal="center" vertical="center"/>
    </xf>
    <xf numFmtId="3" fontId="8" fillId="5" borderId="0" xfId="0" applyNumberFormat="1" applyFont="1" applyFill="1" applyAlignment="1">
      <alignment vertical="center" shrinkToFit="1"/>
    </xf>
    <xf numFmtId="3" fontId="12" fillId="4" borderId="0" xfId="0" applyNumberFormat="1" applyFont="1" applyFill="1"/>
    <xf numFmtId="3" fontId="12" fillId="4" borderId="2" xfId="0" applyNumberFormat="1" applyFont="1" applyFill="1" applyBorder="1"/>
    <xf numFmtId="0" fontId="9" fillId="2" borderId="0" xfId="0" applyFont="1" applyFill="1"/>
    <xf numFmtId="0" fontId="8" fillId="0" borderId="6" xfId="0" applyFont="1" applyFill="1" applyBorder="1" applyAlignment="1">
      <alignment vertical="center" shrinkToFit="1"/>
    </xf>
    <xf numFmtId="3" fontId="8" fillId="4" borderId="5" xfId="0" applyNumberFormat="1" applyFont="1" applyFill="1" applyBorder="1" applyAlignment="1">
      <alignment vertical="center"/>
    </xf>
    <xf numFmtId="3" fontId="8" fillId="4" borderId="0" xfId="0" applyNumberFormat="1" applyFont="1" applyFill="1" applyAlignment="1">
      <alignment horizontal="right" vertical="center" shrinkToFit="1"/>
    </xf>
    <xf numFmtId="0" fontId="15" fillId="0" borderId="0" xfId="0" applyFont="1"/>
    <xf numFmtId="0" fontId="0" fillId="0" borderId="0" xfId="0" applyBorder="1"/>
    <xf numFmtId="0" fontId="16" fillId="0" borderId="0" xfId="3" applyFont="1"/>
    <xf numFmtId="3" fontId="10" fillId="2" borderId="0" xfId="2" applyNumberFormat="1" applyFont="1" applyFill="1" applyBorder="1" applyAlignment="1">
      <alignment horizontal="right" vertical="center"/>
    </xf>
    <xf numFmtId="0" fontId="10" fillId="2" borderId="0" xfId="0" applyFont="1" applyFill="1" applyAlignment="1">
      <alignment vertical="center"/>
    </xf>
    <xf numFmtId="3" fontId="12" fillId="2" borderId="0" xfId="0" applyNumberFormat="1" applyFont="1" applyFill="1" applyAlignment="1">
      <alignment vertical="center"/>
    </xf>
    <xf numFmtId="3" fontId="10" fillId="2" borderId="0" xfId="0" applyNumberFormat="1" applyFont="1" applyFill="1" applyAlignment="1">
      <alignment vertical="center"/>
    </xf>
    <xf numFmtId="164" fontId="10" fillId="2" borderId="2" xfId="2" applyNumberFormat="1" applyFont="1" applyFill="1" applyBorder="1" applyAlignment="1">
      <alignment horizontal="right" vertical="center"/>
    </xf>
    <xf numFmtId="3" fontId="6" fillId="2" borderId="8" xfId="1" applyNumberFormat="1" applyFont="1" applyFill="1" applyBorder="1" applyAlignment="1">
      <alignment horizontal="center" vertical="center"/>
    </xf>
    <xf numFmtId="3" fontId="8" fillId="2" borderId="9" xfId="2" applyNumberFormat="1" applyFont="1" applyFill="1" applyBorder="1" applyAlignment="1">
      <alignment horizontal="right" vertical="center"/>
    </xf>
    <xf numFmtId="3" fontId="8" fillId="2" borderId="10" xfId="2" applyNumberFormat="1" applyFont="1" applyFill="1" applyBorder="1" applyAlignment="1">
      <alignment horizontal="right" vertical="center"/>
    </xf>
    <xf numFmtId="164" fontId="8" fillId="2" borderId="11" xfId="2" applyNumberFormat="1" applyFont="1" applyFill="1" applyBorder="1" applyAlignment="1">
      <alignment horizontal="right" vertical="center"/>
    </xf>
    <xf numFmtId="3" fontId="8" fillId="5" borderId="12" xfId="0" applyNumberFormat="1" applyFont="1" applyFill="1" applyBorder="1" applyAlignment="1">
      <alignment vertical="center" shrinkToFit="1"/>
    </xf>
    <xf numFmtId="0" fontId="11" fillId="3" borderId="9" xfId="0" applyFont="1" applyFill="1" applyBorder="1" applyAlignment="1">
      <alignment horizontal="center" vertical="center"/>
    </xf>
    <xf numFmtId="3" fontId="8" fillId="0" borderId="13" xfId="1" applyNumberFormat="1" applyFont="1" applyFill="1" applyBorder="1" applyAlignment="1">
      <alignment vertical="center"/>
    </xf>
    <xf numFmtId="3" fontId="8" fillId="5" borderId="7" xfId="0" applyNumberFormat="1" applyFont="1" applyFill="1" applyBorder="1" applyAlignment="1">
      <alignment vertical="center" shrinkToFit="1"/>
    </xf>
    <xf numFmtId="0" fontId="11" fillId="0" borderId="9" xfId="0" applyFont="1" applyBorder="1" applyAlignment="1">
      <alignment horizontal="center" vertical="center"/>
    </xf>
    <xf numFmtId="3" fontId="8" fillId="6" borderId="13" xfId="1" applyNumberFormat="1" applyFont="1" applyFill="1" applyBorder="1" applyAlignment="1">
      <alignment vertical="center"/>
    </xf>
    <xf numFmtId="3" fontId="8" fillId="6" borderId="3" xfId="1" applyNumberFormat="1" applyFont="1" applyFill="1" applyBorder="1" applyAlignment="1">
      <alignment vertical="center"/>
    </xf>
    <xf numFmtId="3" fontId="12" fillId="6" borderId="0" xfId="0" applyNumberFormat="1" applyFont="1" applyFill="1" applyAlignment="1">
      <alignment vertical="center"/>
    </xf>
    <xf numFmtId="3" fontId="8" fillId="6" borderId="0" xfId="0" applyNumberFormat="1" applyFont="1" applyFill="1" applyAlignment="1">
      <alignment vertical="center"/>
    </xf>
    <xf numFmtId="3" fontId="8" fillId="7" borderId="9" xfId="0" applyNumberFormat="1" applyFont="1" applyFill="1" applyBorder="1" applyAlignment="1">
      <alignment vertical="center"/>
    </xf>
    <xf numFmtId="3" fontId="8" fillId="7" borderId="0" xfId="0" applyNumberFormat="1" applyFont="1" applyFill="1" applyAlignment="1">
      <alignment vertical="center"/>
    </xf>
    <xf numFmtId="0" fontId="8" fillId="7" borderId="0" xfId="0" applyFont="1" applyFill="1" applyAlignment="1">
      <alignment horizontal="left" vertical="center" shrinkToFit="1"/>
    </xf>
    <xf numFmtId="3" fontId="8" fillId="8" borderId="9" xfId="0" applyNumberFormat="1" applyFont="1" applyFill="1" applyBorder="1" applyAlignment="1">
      <alignment vertical="center"/>
    </xf>
    <xf numFmtId="3" fontId="8" fillId="8" borderId="0" xfId="0" applyNumberFormat="1" applyFont="1" applyFill="1" applyAlignment="1">
      <alignment vertical="center"/>
    </xf>
    <xf numFmtId="0" fontId="8" fillId="8" borderId="0" xfId="0" applyFont="1" applyFill="1" applyAlignment="1">
      <alignment horizontal="left" vertical="center" shrinkToFit="1"/>
    </xf>
    <xf numFmtId="3" fontId="8" fillId="9" borderId="4" xfId="1" applyNumberFormat="1" applyFont="1" applyFill="1" applyBorder="1"/>
    <xf numFmtId="0" fontId="17" fillId="0" borderId="0" xfId="0" applyFont="1" applyBorder="1"/>
    <xf numFmtId="0" fontId="18" fillId="0" borderId="0" xfId="0" applyFont="1" applyBorder="1"/>
    <xf numFmtId="0" fontId="7" fillId="10" borderId="0" xfId="0" applyFont="1" applyFill="1" applyAlignment="1">
      <alignment horizontal="center" vertical="center"/>
    </xf>
  </cellXfs>
  <cellStyles count="4">
    <cellStyle name="Comma" xfId="1" builtinId="3"/>
    <cellStyle name="Currency" xfId="2" builtinId="4"/>
    <cellStyle name="Hyperlink" xfId="3" builtinId="8"/>
    <cellStyle name="Normal" xfId="0" builtinId="0"/>
  </cellStyles>
  <dxfs count="83">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ck">
          <color indexed="64"/>
        </left>
        <right/>
        <top/>
        <bottom/>
      </border>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7" tint="0.59999389629810485"/>
        </patternFill>
      </fill>
      <alignment horizontal="right" vertical="center" textRotation="0" wrapText="0" indent="0" justifyLastLine="0" shrinkToFit="1" readingOrder="0"/>
    </dxf>
    <dxf>
      <font>
        <b val="0"/>
        <i val="0"/>
        <strike val="0"/>
        <condense val="0"/>
        <extend val="0"/>
        <outline val="0"/>
        <shadow val="0"/>
        <u val="none"/>
        <vertAlign val="baseline"/>
        <sz val="9"/>
        <color auto="1"/>
        <name val="Calibri"/>
        <family val="2"/>
        <scheme val="minor"/>
      </font>
      <fill>
        <patternFill patternType="solid">
          <fgColor indexed="64"/>
          <bgColor theme="9" tint="0.59999389629810485"/>
        </patternFill>
      </fill>
      <alignment horizontal="left" vertical="center" textRotation="0" wrapText="0" indent="0" justifyLastLine="0" shrinkToFit="1"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0" tint="-4.9989318521683403E-2"/>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4" tint="0.59999389629810485"/>
        </patternFill>
      </fill>
      <alignment horizontal="general" vertical="center" textRotation="0" wrapText="0" indent="0" justifyLastLine="0" shrinkToFit="0" readingOrder="0"/>
    </dxf>
    <dxf>
      <font>
        <b/>
        <i val="0"/>
        <strike val="0"/>
        <condense val="0"/>
        <extend val="0"/>
        <outline val="0"/>
        <shadow val="0"/>
        <u val="none"/>
        <vertAlign val="baseline"/>
        <sz val="9"/>
        <color theme="1"/>
        <name val="Calibri"/>
        <family val="2"/>
        <scheme val="minor"/>
      </font>
      <numFmt numFmtId="3" formatCode="#,##0"/>
      <fill>
        <patternFill patternType="solid">
          <fgColor indexed="64"/>
          <bgColor theme="0" tint="-4.9989318521683403E-2"/>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fgColor indexed="64"/>
          <bgColor theme="4" tint="0.59999389629810485"/>
        </patternFill>
      </fill>
      <alignment horizontal="general" vertical="center" textRotation="0" wrapText="0" indent="0" justifyLastLine="0" shrinkToFit="0" readingOrder="0"/>
      <border diagonalUp="0" diagonalDown="0" outline="0">
        <left style="thick">
          <color indexed="64"/>
        </left>
        <right/>
        <top/>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auto="1"/>
        </patternFill>
      </fill>
      <alignment vertical="center" textRotation="0" wrapText="0" indent="0" justifyLastLine="0" readingOrder="0"/>
      <border diagonalUp="0" diagonalDown="0">
        <left style="thick">
          <color auto="1"/>
        </left>
        <vertical/>
      </border>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7" tint="0.59999389629810485"/>
        </patternFill>
      </fill>
      <alignment horizontal="general" vertical="center" textRotation="0" wrapText="0" indent="0" justifyLastLine="0" shrinkToFit="0" readingOrder="0"/>
      <border diagonalUp="0" diagonalDown="0" outline="0">
        <left/>
        <right/>
        <top style="double">
          <color theme="4"/>
        </top>
        <bottom/>
      </border>
    </dxf>
    <dxf>
      <font>
        <b val="0"/>
        <i val="0"/>
        <strike val="0"/>
        <condense val="0"/>
        <extend val="0"/>
        <outline val="0"/>
        <shadow val="0"/>
        <u val="none"/>
        <vertAlign val="baseline"/>
        <sz val="9"/>
        <color auto="1"/>
        <name val="Calibri"/>
        <family val="2"/>
        <scheme val="minor"/>
      </font>
      <fill>
        <patternFill patternType="solid">
          <fgColor indexed="64"/>
          <bgColor theme="4" tint="0.59999389629810485"/>
        </patternFill>
      </fill>
      <alignment horizontal="left" vertical="center" textRotation="0" wrapText="0" indent="0" justifyLastLine="0" shrinkToFit="1" readingOrder="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vertical="center" textRotation="0" wrapText="0" indent="0" justifyLastLine="0" shrinkToFit="1" readingOrder="0"/>
      <border outline="0">
        <right style="thin">
          <color theme="0" tint="-0.24994659260841701"/>
        </right>
      </border>
    </dxf>
    <dxf>
      <font>
        <strike val="0"/>
        <outline val="0"/>
        <shadow val="0"/>
        <u val="none"/>
        <vertAlign val="baseline"/>
        <color auto="1"/>
        <name val="Calibri"/>
        <scheme val="minor"/>
      </font>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vertical="center" textRotation="0" wrapText="0" indent="0" justifyLastLine="0" readingOrder="0"/>
    </dxf>
    <dxf>
      <font>
        <b/>
        <i val="0"/>
        <strike val="0"/>
        <condense val="0"/>
        <extend val="0"/>
        <outline val="0"/>
        <shadow val="0"/>
        <u val="none"/>
        <vertAlign val="baseline"/>
        <sz val="10"/>
        <color theme="0"/>
        <name val="Calibri Light"/>
        <family val="1"/>
        <scheme val="major"/>
      </font>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9" tint="0.79998168889431442"/>
        </patternFill>
      </fill>
      <alignment vertical="center" textRotation="0" wrapText="0" indent="0" justifyLastLine="0" readingOrder="0"/>
    </dxf>
    <dxf>
      <font>
        <b/>
        <i val="0"/>
        <strike val="0"/>
        <condense val="0"/>
        <extend val="0"/>
        <outline val="0"/>
        <shadow val="0"/>
        <u val="none"/>
        <vertAlign val="baseline"/>
        <sz val="9"/>
        <color theme="1"/>
        <name val="Calibri"/>
        <family val="2"/>
        <scheme val="minor"/>
      </font>
      <numFmt numFmtId="3" formatCode="#,##0"/>
      <fill>
        <patternFill patternType="solid">
          <fgColor indexed="64"/>
          <bgColor theme="9" tint="0.79998168889431442"/>
        </patternFill>
      </fill>
      <alignment vertical="center" textRotation="0" wrapText="0" indent="0" justifyLastLine="0" readingOrder="0"/>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none">
          <fgColor indexed="64"/>
          <bgColor theme="9" tint="0.79998168889431442"/>
        </patternFill>
      </fill>
      <alignment vertical="center" textRotation="0" wrapText="0" indent="0" justifyLastLine="0" readingOrder="0"/>
      <border diagonalUp="0" diagonalDown="0" outline="0">
        <left style="thick">
          <color auto="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3" formatCode="#,##0"/>
      <fill>
        <patternFill patternType="solid">
          <fgColor indexed="64"/>
          <bgColor theme="7"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color auto="1"/>
        <name val="Calibri"/>
        <scheme val="minor"/>
      </font>
      <fill>
        <patternFill patternType="none">
          <fgColor indexed="64"/>
          <bgColor auto="1"/>
        </patternFill>
      </fill>
      <alignment vertical="center" textRotation="0" wrapText="0" indent="0" justifyLastLine="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vertical="center" textRotation="0" wrapText="0" indent="0" justifyLastLine="0" readingOrder="0"/>
    </dxf>
    <dxf>
      <font>
        <b/>
        <i val="0"/>
        <strike val="0"/>
        <condense val="0"/>
        <extend val="0"/>
        <outline val="0"/>
        <shadow val="0"/>
        <u val="none"/>
        <vertAlign val="baseline"/>
        <sz val="10"/>
        <color theme="0"/>
        <name val="Calibri Light"/>
        <family val="1"/>
        <scheme val="major"/>
      </font>
      <fill>
        <patternFill patternType="solid">
          <fgColor indexed="64"/>
          <bgColor rgb="FF00B050"/>
        </patternFill>
      </fill>
      <alignment vertical="center" textRotation="0" wrapText="0" indent="0" justifyLastLine="0" shrinkToFit="0" readingOrder="0"/>
    </dxf>
    <dxf>
      <font>
        <color theme="6" tint="-0.499984740745262"/>
      </font>
      <fill>
        <patternFill>
          <bgColor theme="6" tint="0.79998168889431442"/>
        </patternFill>
      </fill>
    </dxf>
    <dxf>
      <font>
        <color theme="1"/>
      </font>
      <fill>
        <patternFill>
          <bgColor theme="6" tint="0.79998168889431442"/>
        </patternFill>
      </fill>
    </dxf>
    <dxf>
      <font>
        <b/>
        <color theme="1"/>
      </font>
    </dxf>
    <dxf>
      <font>
        <color theme="1"/>
      </font>
      <fill>
        <patternFill patternType="none">
          <bgColor auto="1"/>
        </patternFill>
      </fill>
    </dxf>
    <dxf>
      <font>
        <b/>
        <color theme="1"/>
      </font>
      <fill>
        <patternFill>
          <bgColor theme="0" tint="-4.9989318521683403E-2"/>
        </patternFill>
      </fill>
      <border>
        <top style="double">
          <color theme="6"/>
        </top>
      </border>
    </dxf>
    <dxf>
      <font>
        <b/>
        <color theme="0"/>
      </font>
      <fill>
        <patternFill patternType="solid">
          <fgColor auto="1"/>
          <bgColor theme="6" tint="-0.24994659260841701"/>
        </patternFill>
      </fill>
      <border>
        <bottom style="thin">
          <color theme="0" tint="-0.24994659260841701"/>
        </bottom>
      </border>
    </dxf>
    <dxf>
      <font>
        <color theme="1"/>
      </font>
      <border>
        <vertical/>
      </border>
    </dxf>
    <dxf>
      <font>
        <color theme="4" tint="-0.499984740745262"/>
      </font>
      <fill>
        <patternFill>
          <bgColor theme="4" tint="0.79998168889431442"/>
        </patternFill>
      </fill>
    </dxf>
    <dxf>
      <font>
        <color theme="1"/>
      </font>
      <fill>
        <patternFill>
          <bgColor theme="4" tint="0.79998168889431442"/>
        </patternFill>
      </fill>
    </dxf>
    <dxf>
      <font>
        <b/>
        <color theme="1"/>
      </font>
    </dxf>
    <dxf>
      <font>
        <color theme="1"/>
      </font>
      <fill>
        <patternFill patternType="none">
          <bgColor auto="1"/>
        </patternFill>
      </fill>
    </dxf>
    <dxf>
      <font>
        <b/>
        <color theme="1"/>
      </font>
      <fill>
        <patternFill>
          <bgColor theme="0" tint="-4.9989318521683403E-2"/>
        </patternFill>
      </fill>
      <border>
        <top style="double">
          <color theme="4"/>
        </top>
      </border>
    </dxf>
    <dxf>
      <font>
        <b/>
        <color theme="0"/>
      </font>
      <fill>
        <patternFill patternType="solid">
          <fgColor auto="1"/>
          <bgColor theme="4" tint="-0.24994659260841701"/>
        </patternFill>
      </fill>
      <border>
        <bottom style="thin">
          <color theme="0" tint="-0.24994659260841701"/>
        </bottom>
      </border>
    </dxf>
    <dxf>
      <font>
        <color theme="1"/>
      </font>
      <border>
        <vertical/>
      </border>
    </dxf>
  </dxfs>
  <tableStyles count="2" defaultTableStyle="TableStyleMedium2" defaultPivotStyle="PivotStyleLight16">
    <tableStyle name="V42_ExpenseCategory2" pivot="0" count="7" xr9:uid="{37100423-5DA9-4E47-9642-C7608CF2389C}">
      <tableStyleElement type="wholeTable" dxfId="82"/>
      <tableStyleElement type="headerRow" dxfId="81"/>
      <tableStyleElement type="totalRow" dxfId="80"/>
      <tableStyleElement type="firstColumn" dxfId="79"/>
      <tableStyleElement type="lastColumn" dxfId="78"/>
      <tableStyleElement type="firstColumnStripe" dxfId="77"/>
      <tableStyleElement type="secondColumnStripe" dxfId="76"/>
    </tableStyle>
    <tableStyle name="V42_IncomeCategory2" pivot="0" count="7" xr9:uid="{E598535E-F4A8-9742-B4F0-A0439E3A4AAC}">
      <tableStyleElement type="wholeTable" dxfId="75"/>
      <tableStyleElement type="headerRow" dxfId="74"/>
      <tableStyleElement type="totalRow" dxfId="73"/>
      <tableStyleElement type="firstColumn" dxfId="72"/>
      <tableStyleElement type="lastColumn" dxfId="71"/>
      <tableStyleElement type="firstColumnStripe" dxfId="70"/>
      <tableStyleElement type="secondColumnStripe" dxfId="6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xdr:col>
      <xdr:colOff>190500</xdr:colOff>
      <xdr:row>6</xdr:row>
      <xdr:rowOff>12700</xdr:rowOff>
    </xdr:from>
    <xdr:to>
      <xdr:col>4</xdr:col>
      <xdr:colOff>266700</xdr:colOff>
      <xdr:row>10</xdr:row>
      <xdr:rowOff>25400</xdr:rowOff>
    </xdr:to>
    <xdr:sp macro="" textlink="">
      <xdr:nvSpPr>
        <xdr:cNvPr id="1035" name="Text Box 11" hidden="1">
          <a:extLst>
            <a:ext uri="{FF2B5EF4-FFF2-40B4-BE49-F238E27FC236}">
              <a16:creationId xmlns:a16="http://schemas.microsoft.com/office/drawing/2014/main" id="{00EA71BF-6866-B748-9645-B563B8D31219}"/>
            </a:ext>
          </a:extLst>
        </xdr:cNvPr>
        <xdr:cNvSpPr txBox="1">
          <a:spLocks noChangeArrowheads="1"/>
        </xdr:cNvSpPr>
      </xdr:nvSpPr>
      <xdr:spPr bwMode="auto">
        <a:xfrm>
          <a:off x="1206500" y="1320800"/>
          <a:ext cx="2400300" cy="8509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58034A-907B-BF46-8F34-091654ABC11B}" name="Income" displayName="Income" ref="A12:P18" totalsRowCount="1" headerRowDxfId="68" dataDxfId="67" totalsRowDxfId="66" dataCellStyle="Comma">
  <tableColumns count="16">
    <tableColumn id="1" xr3:uid="{885076D7-3AFA-3B40-8F61-F94466E79447}" name="INCOME" totalsRowFunction="custom" dataDxfId="65" totalsRowDxfId="15">
      <totalsRowFormula>"TOTAL " &amp; Income[[#Headers],[INCOME]]</totalsRowFormula>
    </tableColumn>
    <tableColumn id="16" xr3:uid="{9DFB6219-E813-FE4C-9CD0-3DE956D8FCBD}" name="TARGET" totalsRowFunction="sum" dataDxfId="64" totalsRowDxfId="14"/>
    <tableColumn id="2" xr3:uid="{FDE5ABEB-1E06-DE4B-8D6F-615FE8172C7D}" name="JAN" totalsRowFunction="sum" dataDxfId="63" totalsRowDxfId="13" dataCellStyle="Comma"/>
    <tableColumn id="3" xr3:uid="{BEC8B9F1-B9D4-3D4B-B4CF-4603A5237336}" name="FEB" totalsRowFunction="sum" dataDxfId="62" totalsRowDxfId="12" dataCellStyle="Comma"/>
    <tableColumn id="4" xr3:uid="{9A4734E4-B31B-3245-B370-21C6FC043DE7}" name="MAR" totalsRowFunction="sum" dataDxfId="61" totalsRowDxfId="11" dataCellStyle="Comma"/>
    <tableColumn id="5" xr3:uid="{0E322CBE-B8B2-014F-A584-B99DB521D967}" name="APR" totalsRowFunction="sum" dataDxfId="60" totalsRowDxfId="10" dataCellStyle="Comma"/>
    <tableColumn id="6" xr3:uid="{F290A614-BB40-C543-9E6B-E924D549D25A}" name="MAY" totalsRowFunction="sum" dataDxfId="59" totalsRowDxfId="9" dataCellStyle="Comma"/>
    <tableColumn id="7" xr3:uid="{CC6A3383-B474-8C41-AF46-7963E15C6DC0}" name="JUN" totalsRowFunction="sum" dataDxfId="58" totalsRowDxfId="8" dataCellStyle="Comma"/>
    <tableColumn id="8" xr3:uid="{297AA82E-6A38-5547-BCA7-9CE512DE9E5C}" name="JUL" totalsRowFunction="sum" dataDxfId="57" totalsRowDxfId="7" dataCellStyle="Comma"/>
    <tableColumn id="9" xr3:uid="{81F98B14-6710-1D4D-B7FB-40E9DA92BB08}" name="AUG" totalsRowFunction="sum" dataDxfId="56" totalsRowDxfId="6" dataCellStyle="Comma"/>
    <tableColumn id="10" xr3:uid="{3938EA08-4275-3442-B9B3-8C46215C50D0}" name="SEP" totalsRowFunction="sum" dataDxfId="55" totalsRowDxfId="5" dataCellStyle="Comma"/>
    <tableColumn id="11" xr3:uid="{0381EE93-622F-4948-926C-FF9A510DFC33}" name="OCT" totalsRowFunction="sum" dataDxfId="54" totalsRowDxfId="4" dataCellStyle="Comma"/>
    <tableColumn id="12" xr3:uid="{36770CEC-135B-5E4C-8056-437788D86FD4}" name="NOV" totalsRowFunction="sum" dataDxfId="53" totalsRowDxfId="3" dataCellStyle="Comma"/>
    <tableColumn id="13" xr3:uid="{1665DEE6-B0DA-AE43-A799-458E0E1831C4}" name="DEC" totalsRowFunction="sum" dataDxfId="52" totalsRowDxfId="2" dataCellStyle="Comma"/>
    <tableColumn id="14" xr3:uid="{C451DB92-A929-3441-AA75-9F0D15124AB6}" name="Total" totalsRowFunction="sum" dataDxfId="51" totalsRowDxfId="1">
      <calculatedColumnFormula>SUM(C13:N13)</calculatedColumnFormula>
    </tableColumn>
    <tableColumn id="15" xr3:uid="{D468BE17-7185-F644-83CC-3CFC4A4E7043}" name="Avg" totalsRowFunction="custom" dataDxfId="50" totalsRowDxfId="0">
      <calculatedColumnFormula>O13/COLUMNS(C13:N13)</calculatedColumnFormula>
      <totalsRowFormula>Income[[#Totals],[Total]]/COLUMNS(Income[[#Totals],[JAN]:[DEC]])</totalsRowFormula>
    </tableColumn>
  </tableColumns>
  <tableStyleInfo name="V42_IncomeCategory2" showFirstColumn="1" showLastColumn="0" showRowStripes="0"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C7420D-BB07-C040-B9D6-14B6FB05A532}" name="Expenses" displayName="Expenses" ref="A20:P44" totalsRowCount="1" headerRowDxfId="49" dataDxfId="48" totalsRowDxfId="47" dataCellStyle="Comma">
  <tableColumns count="16">
    <tableColumn id="1" xr3:uid="{CFB7445C-BF46-0242-8B79-9954F9B3345E}" name="EXPENSES" totalsRowFunction="custom" dataDxfId="46" totalsRowDxfId="45">
      <totalsRowFormula>"TOTAL "&amp;Expenses[[#Headers],[EXPENSES]]</totalsRowFormula>
    </tableColumn>
    <tableColumn id="16" xr3:uid="{EA240A81-1136-B340-82E5-073C91470618}" name="TARGET" totalsRowFunction="sum" totalsRowDxfId="44"/>
    <tableColumn id="2" xr3:uid="{8684799A-04D2-1E4C-8935-504EAA5E96D6}" name="JAN" totalsRowFunction="sum" dataDxfId="43" totalsRowDxfId="42" dataCellStyle="Comma"/>
    <tableColumn id="3" xr3:uid="{4F049CC6-B7EA-2A43-90D8-CDAFC1220333}" name="FEB" totalsRowFunction="sum" dataDxfId="41" totalsRowDxfId="40" dataCellStyle="Comma"/>
    <tableColumn id="4" xr3:uid="{B4BBC311-C44B-4E42-B25C-4FF7947C7D01}" name="MAR" totalsRowFunction="sum" dataDxfId="39" totalsRowDxfId="38" dataCellStyle="Comma"/>
    <tableColumn id="5" xr3:uid="{46A708D3-7691-9C40-86C7-90B7CBC5B20E}" name="APR" totalsRowFunction="sum" dataDxfId="37" totalsRowDxfId="36" dataCellStyle="Comma"/>
    <tableColumn id="6" xr3:uid="{2F9C6465-7C3A-8245-8F8B-499F77EA68EA}" name="MAY" totalsRowFunction="sum" dataDxfId="35" totalsRowDxfId="34" dataCellStyle="Comma"/>
    <tableColumn id="7" xr3:uid="{5BF48FE4-C047-AA46-9246-8DCD4159A24D}" name="JUN" totalsRowFunction="sum" dataDxfId="33" totalsRowDxfId="32" dataCellStyle="Comma"/>
    <tableColumn id="8" xr3:uid="{354162BB-3F18-FE4A-BA19-67752284FD90}" name="JUL" totalsRowFunction="sum" dataDxfId="31" totalsRowDxfId="30" dataCellStyle="Comma"/>
    <tableColumn id="9" xr3:uid="{00AAAAD5-2EE2-6D49-B416-F3C0AA9FF81A}" name="AUG" totalsRowFunction="sum" dataDxfId="29" totalsRowDxfId="28" dataCellStyle="Comma"/>
    <tableColumn id="10" xr3:uid="{C653E0DB-30A8-714D-A855-BA4E7AE8D53F}" name="SEP" totalsRowFunction="sum" dataDxfId="27" totalsRowDxfId="26" dataCellStyle="Comma"/>
    <tableColumn id="11" xr3:uid="{1F96AAE5-8919-4145-B7A0-3266D6DB8904}" name="OCT" totalsRowFunction="sum" dataDxfId="25" totalsRowDxfId="24" dataCellStyle="Comma"/>
    <tableColumn id="12" xr3:uid="{BA5059DE-1B95-F049-8F49-3BC219B6E4A5}" name="NOV" totalsRowFunction="sum" dataDxfId="23" totalsRowDxfId="22" dataCellStyle="Comma"/>
    <tableColumn id="13" xr3:uid="{DA14BB38-2CD4-0F4D-AB28-41DEB3C2AB2F}" name="DEC" totalsRowFunction="sum" dataDxfId="21" totalsRowDxfId="20" dataCellStyle="Comma"/>
    <tableColumn id="14" xr3:uid="{3D022EA6-7215-3047-ABE7-ED61E1A4C23E}" name="Total" totalsRowFunction="sum" dataDxfId="19" totalsRowDxfId="18">
      <calculatedColumnFormula>SUM(C21:N21)</calculatedColumnFormula>
    </tableColumn>
    <tableColumn id="15" xr3:uid="{F59FB07E-6964-FB46-9BAB-ECEEE9A92E70}" name="Avg" totalsRowFunction="custom" dataDxfId="17" totalsRowDxfId="16">
      <calculatedColumnFormula>O21/COLUMNS(C21:N21)</calculatedColumnFormula>
      <totalsRowFormula>Expenses[[#Totals],[Total]]/COLUMNS(Expenses[[#Totals],[JAN]:[DEC]])</totalsRowFormula>
    </tableColumn>
  </tableColumns>
  <tableStyleInfo name="V42_ExpenseCategory2" showFirstColumn="1"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foreverbreak.com/podcast/s1/e14/" TargetMode="External"/><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9679-161D-6C4B-BA6A-2659E8E3629A}">
  <dimension ref="A1:P44"/>
  <sheetViews>
    <sheetView tabSelected="1" workbookViewId="0">
      <pane ySplit="9" topLeftCell="A10" activePane="bottomLeft" state="frozen"/>
      <selection pane="bottomLeft" activeCell="C4" sqref="C4"/>
    </sheetView>
  </sheetViews>
  <sheetFormatPr baseColWidth="10" defaultRowHeight="16"/>
  <cols>
    <col min="1" max="1" width="13.33203125" customWidth="1"/>
    <col min="3" max="16" width="9.83203125" customWidth="1"/>
  </cols>
  <sheetData>
    <row r="1" spans="1:16" ht="21">
      <c r="A1" s="32" t="s">
        <v>1</v>
      </c>
    </row>
    <row r="2" spans="1:16">
      <c r="A2" s="34" t="s">
        <v>0</v>
      </c>
    </row>
    <row r="3" spans="1:16" ht="17" thickBot="1"/>
    <row r="4" spans="1:16" ht="17" thickBot="1">
      <c r="B4" s="1" t="s">
        <v>2</v>
      </c>
      <c r="C4" s="59">
        <v>1000</v>
      </c>
      <c r="D4" s="2"/>
      <c r="E4" s="2"/>
      <c r="F4" s="2"/>
      <c r="G4" s="2"/>
      <c r="H4" s="2"/>
      <c r="I4" s="2"/>
      <c r="J4" s="2"/>
      <c r="K4" s="2"/>
      <c r="L4" s="2"/>
      <c r="M4" s="2"/>
      <c r="N4" s="3" t="s">
        <v>3</v>
      </c>
      <c r="O4" s="2"/>
      <c r="P4" s="2"/>
    </row>
    <row r="5" spans="1:16">
      <c r="A5" s="4"/>
      <c r="B5" s="23" t="s">
        <v>51</v>
      </c>
      <c r="C5" s="40" t="s">
        <v>4</v>
      </c>
      <c r="D5" s="24" t="s">
        <v>5</v>
      </c>
      <c r="E5" s="24" t="s">
        <v>6</v>
      </c>
      <c r="F5" s="24" t="s">
        <v>7</v>
      </c>
      <c r="G5" s="24" t="s">
        <v>8</v>
      </c>
      <c r="H5" s="24" t="s">
        <v>9</v>
      </c>
      <c r="I5" s="24" t="s">
        <v>10</v>
      </c>
      <c r="J5" s="24" t="s">
        <v>11</v>
      </c>
      <c r="K5" s="24" t="s">
        <v>12</v>
      </c>
      <c r="L5" s="24" t="s">
        <v>13</v>
      </c>
      <c r="M5" s="24" t="s">
        <v>14</v>
      </c>
      <c r="N5" s="24" t="s">
        <v>15</v>
      </c>
      <c r="O5" s="4" t="s">
        <v>16</v>
      </c>
      <c r="P5" s="4" t="s">
        <v>17</v>
      </c>
    </row>
    <row r="6" spans="1:16">
      <c r="A6" s="5" t="s">
        <v>18</v>
      </c>
      <c r="B6" s="26">
        <f>Income[[#Totals],[TARGET]]</f>
        <v>3550</v>
      </c>
      <c r="C6" s="41">
        <f>Income[[#Totals],[JAN]]</f>
        <v>0</v>
      </c>
      <c r="D6" s="20">
        <f>Income[[#Totals],[FEB]]</f>
        <v>0</v>
      </c>
      <c r="E6" s="20">
        <f>Income[[#Totals],[MAR]]</f>
        <v>0</v>
      </c>
      <c r="F6" s="20">
        <f>Income[[#Totals],[APR]]</f>
        <v>0</v>
      </c>
      <c r="G6" s="20">
        <f>Income[[#Totals],[MAY]]</f>
        <v>0</v>
      </c>
      <c r="H6" s="20">
        <f>Income[[#Totals],[JUN]]</f>
        <v>0</v>
      </c>
      <c r="I6" s="20">
        <f>Income[[#Totals],[JUL]]</f>
        <v>0</v>
      </c>
      <c r="J6" s="20">
        <f>Income[[#Totals],[AUG]]</f>
        <v>0</v>
      </c>
      <c r="K6" s="20">
        <f>Income[[#Totals],[SEP]]</f>
        <v>0</v>
      </c>
      <c r="L6" s="20">
        <f>Income[[#Totals],[OCT]]</f>
        <v>0</v>
      </c>
      <c r="M6" s="20">
        <f>Income[[#Totals],[NOV]]</f>
        <v>0</v>
      </c>
      <c r="N6" s="20">
        <f>Income[[#Totals],[DEC]]</f>
        <v>0</v>
      </c>
      <c r="O6" s="38">
        <f>SUM(C6:N6)</f>
        <v>0</v>
      </c>
      <c r="P6" s="10">
        <f>O6/COLUMNS(C6:N6)</f>
        <v>0</v>
      </c>
    </row>
    <row r="7" spans="1:16">
      <c r="A7" s="6" t="s">
        <v>19</v>
      </c>
      <c r="B7" s="26">
        <f>Expenses[[#Totals],[TARGET]]</f>
        <v>3495</v>
      </c>
      <c r="C7" s="42">
        <f>Expenses[[#Totals],[JAN]]</f>
        <v>0</v>
      </c>
      <c r="D7" s="21">
        <f>Expenses[[#Totals],[FEB]]</f>
        <v>0</v>
      </c>
      <c r="E7" s="21">
        <f>Expenses[[#Totals],[MAR]]</f>
        <v>0</v>
      </c>
      <c r="F7" s="21">
        <f>Expenses[[#Totals],[APR]]</f>
        <v>0</v>
      </c>
      <c r="G7" s="21">
        <f>Expenses[[#Totals],[MAY]]</f>
        <v>0</v>
      </c>
      <c r="H7" s="21">
        <f>Expenses[[#Totals],[JUN]]</f>
        <v>0</v>
      </c>
      <c r="I7" s="21">
        <f>Expenses[[#Totals],[JUL]]</f>
        <v>0</v>
      </c>
      <c r="J7" s="21">
        <f>Expenses[[#Totals],[AUG]]</f>
        <v>0</v>
      </c>
      <c r="K7" s="21">
        <f>Expenses[[#Totals],[SEP]]</f>
        <v>0</v>
      </c>
      <c r="L7" s="21">
        <f>Expenses[[#Totals],[OCT]]</f>
        <v>0</v>
      </c>
      <c r="M7" s="21">
        <f>Expenses[[#Totals],[NOV]]</f>
        <v>0</v>
      </c>
      <c r="N7" s="21">
        <f>Expenses[[#Totals],[DEC]]</f>
        <v>0</v>
      </c>
      <c r="O7" s="38">
        <f>SUM(C7:N7)</f>
        <v>0</v>
      </c>
      <c r="P7" s="10">
        <f>O7/COLUMNS(C7:N7)</f>
        <v>0</v>
      </c>
    </row>
    <row r="8" spans="1:16" ht="17" thickBot="1">
      <c r="A8" s="7" t="s">
        <v>20</v>
      </c>
      <c r="B8" s="27">
        <f>B6-B7</f>
        <v>55</v>
      </c>
      <c r="C8" s="43">
        <f t="shared" ref="C8:N8" si="0">C6-C7</f>
        <v>0</v>
      </c>
      <c r="D8" s="22">
        <f t="shared" si="0"/>
        <v>0</v>
      </c>
      <c r="E8" s="22">
        <f t="shared" si="0"/>
        <v>0</v>
      </c>
      <c r="F8" s="22">
        <f t="shared" si="0"/>
        <v>0</v>
      </c>
      <c r="G8" s="22">
        <f t="shared" si="0"/>
        <v>0</v>
      </c>
      <c r="H8" s="22">
        <f t="shared" si="0"/>
        <v>0</v>
      </c>
      <c r="I8" s="22">
        <f t="shared" si="0"/>
        <v>0</v>
      </c>
      <c r="J8" s="22">
        <f t="shared" si="0"/>
        <v>0</v>
      </c>
      <c r="K8" s="22">
        <f t="shared" si="0"/>
        <v>0</v>
      </c>
      <c r="L8" s="22">
        <f t="shared" si="0"/>
        <v>0</v>
      </c>
      <c r="M8" s="22">
        <f t="shared" si="0"/>
        <v>0</v>
      </c>
      <c r="N8" s="22">
        <f t="shared" si="0"/>
        <v>0</v>
      </c>
      <c r="O8" s="39">
        <f>SUM(C8:N8)</f>
        <v>0</v>
      </c>
      <c r="P8" s="22">
        <f>O8/COLUMNS(C8:N8)</f>
        <v>0</v>
      </c>
    </row>
    <row r="9" spans="1:16" ht="17" thickTop="1">
      <c r="A9" s="5" t="s">
        <v>32</v>
      </c>
      <c r="B9" s="28"/>
      <c r="C9" s="35">
        <f>C6-C7+C4</f>
        <v>1000</v>
      </c>
      <c r="D9" s="35">
        <f t="shared" ref="D9:N9" si="1">C9+D6-D7</f>
        <v>1000</v>
      </c>
      <c r="E9" s="35">
        <f t="shared" si="1"/>
        <v>1000</v>
      </c>
      <c r="F9" s="35">
        <f t="shared" si="1"/>
        <v>1000</v>
      </c>
      <c r="G9" s="35">
        <f t="shared" si="1"/>
        <v>1000</v>
      </c>
      <c r="H9" s="35">
        <f t="shared" si="1"/>
        <v>1000</v>
      </c>
      <c r="I9" s="35">
        <f t="shared" si="1"/>
        <v>1000</v>
      </c>
      <c r="J9" s="35">
        <f t="shared" si="1"/>
        <v>1000</v>
      </c>
      <c r="K9" s="35">
        <f t="shared" si="1"/>
        <v>1000</v>
      </c>
      <c r="L9" s="35">
        <f t="shared" si="1"/>
        <v>1000</v>
      </c>
      <c r="M9" s="35">
        <f t="shared" si="1"/>
        <v>1000</v>
      </c>
      <c r="N9" s="35">
        <f t="shared" si="1"/>
        <v>1000</v>
      </c>
      <c r="O9" s="36"/>
      <c r="P9" s="36"/>
    </row>
    <row r="12" spans="1:16">
      <c r="A12" s="12" t="s">
        <v>21</v>
      </c>
      <c r="B12" s="62" t="s">
        <v>51</v>
      </c>
      <c r="C12" s="45" t="s">
        <v>4</v>
      </c>
      <c r="D12" s="13" t="s">
        <v>5</v>
      </c>
      <c r="E12" s="13" t="s">
        <v>6</v>
      </c>
      <c r="F12" s="13" t="s">
        <v>7</v>
      </c>
      <c r="G12" s="13" t="s">
        <v>8</v>
      </c>
      <c r="H12" s="13" t="s">
        <v>9</v>
      </c>
      <c r="I12" s="13" t="s">
        <v>10</v>
      </c>
      <c r="J12" s="13" t="s">
        <v>11</v>
      </c>
      <c r="K12" s="13" t="s">
        <v>12</v>
      </c>
      <c r="L12" s="13" t="s">
        <v>13</v>
      </c>
      <c r="M12" s="13" t="s">
        <v>14</v>
      </c>
      <c r="N12" s="13" t="s">
        <v>15</v>
      </c>
      <c r="O12" s="14" t="s">
        <v>16</v>
      </c>
      <c r="P12" s="14" t="s">
        <v>17</v>
      </c>
    </row>
    <row r="13" spans="1:16">
      <c r="A13" s="8" t="s">
        <v>27</v>
      </c>
      <c r="B13" s="44">
        <v>3500</v>
      </c>
      <c r="C13" s="49"/>
      <c r="D13" s="50"/>
      <c r="E13" s="50"/>
      <c r="F13" s="50"/>
      <c r="G13" s="50"/>
      <c r="H13" s="50"/>
      <c r="I13" s="50"/>
      <c r="J13" s="50"/>
      <c r="K13" s="50"/>
      <c r="L13" s="50"/>
      <c r="M13" s="50"/>
      <c r="N13" s="50"/>
      <c r="O13" s="51">
        <f t="shared" ref="O13:O17" si="2">SUM(C13:N13)</f>
        <v>0</v>
      </c>
      <c r="P13" s="52">
        <f t="shared" ref="P13:P17" si="3">O13/COLUMNS(C13:N13)</f>
        <v>0</v>
      </c>
    </row>
    <row r="14" spans="1:16">
      <c r="A14" s="8" t="s">
        <v>30</v>
      </c>
      <c r="B14" s="44">
        <v>0</v>
      </c>
      <c r="C14" s="49"/>
      <c r="D14" s="50"/>
      <c r="E14" s="50"/>
      <c r="F14" s="50"/>
      <c r="G14" s="50"/>
      <c r="H14" s="50"/>
      <c r="I14" s="50"/>
      <c r="J14" s="50"/>
      <c r="K14" s="50"/>
      <c r="L14" s="50"/>
      <c r="M14" s="50"/>
      <c r="N14" s="50"/>
      <c r="O14" s="51">
        <f t="shared" si="2"/>
        <v>0</v>
      </c>
      <c r="P14" s="52">
        <f t="shared" si="3"/>
        <v>0</v>
      </c>
    </row>
    <row r="15" spans="1:16">
      <c r="A15" s="8" t="s">
        <v>22</v>
      </c>
      <c r="B15" s="44">
        <v>0</v>
      </c>
      <c r="C15" s="49"/>
      <c r="D15" s="50"/>
      <c r="E15" s="50"/>
      <c r="F15" s="50"/>
      <c r="G15" s="50"/>
      <c r="H15" s="50"/>
      <c r="I15" s="50"/>
      <c r="J15" s="50"/>
      <c r="K15" s="50"/>
      <c r="L15" s="50"/>
      <c r="M15" s="50"/>
      <c r="N15" s="50"/>
      <c r="O15" s="51">
        <f t="shared" si="2"/>
        <v>0</v>
      </c>
      <c r="P15" s="52">
        <f t="shared" si="3"/>
        <v>0</v>
      </c>
    </row>
    <row r="16" spans="1:16">
      <c r="A16" s="8" t="s">
        <v>29</v>
      </c>
      <c r="B16" s="44">
        <v>0</v>
      </c>
      <c r="C16" s="49"/>
      <c r="D16" s="50"/>
      <c r="E16" s="50"/>
      <c r="F16" s="50"/>
      <c r="G16" s="50"/>
      <c r="H16" s="50"/>
      <c r="I16" s="50"/>
      <c r="J16" s="50"/>
      <c r="K16" s="50"/>
      <c r="L16" s="50"/>
      <c r="M16" s="50"/>
      <c r="N16" s="50"/>
      <c r="O16" s="51">
        <f t="shared" si="2"/>
        <v>0</v>
      </c>
      <c r="P16" s="52">
        <f t="shared" si="3"/>
        <v>0</v>
      </c>
    </row>
    <row r="17" spans="1:16">
      <c r="A17" s="19" t="s">
        <v>28</v>
      </c>
      <c r="B17" s="25">
        <v>50</v>
      </c>
      <c r="C17" s="49"/>
      <c r="D17" s="50"/>
      <c r="E17" s="50"/>
      <c r="F17" s="50"/>
      <c r="G17" s="50"/>
      <c r="H17" s="50"/>
      <c r="I17" s="50"/>
      <c r="J17" s="50"/>
      <c r="K17" s="50"/>
      <c r="L17" s="50"/>
      <c r="M17" s="50"/>
      <c r="N17" s="50"/>
      <c r="O17" s="51">
        <f t="shared" si="2"/>
        <v>0</v>
      </c>
      <c r="P17" s="52">
        <f t="shared" si="3"/>
        <v>0</v>
      </c>
    </row>
    <row r="18" spans="1:16">
      <c r="A18" s="55" t="str">
        <f>"TOTAL " &amp; Income[[#Headers],[INCOME]]</f>
        <v>TOTAL INCOME</v>
      </c>
      <c r="B18" s="31">
        <f>SUBTOTAL(109,Income[TARGET])</f>
        <v>3550</v>
      </c>
      <c r="C18" s="53">
        <f>SUBTOTAL(109,Income[JAN])</f>
        <v>0</v>
      </c>
      <c r="D18" s="54">
        <f>SUBTOTAL(109,Income[FEB])</f>
        <v>0</v>
      </c>
      <c r="E18" s="54">
        <f>SUBTOTAL(109,Income[MAR])</f>
        <v>0</v>
      </c>
      <c r="F18" s="54">
        <f>SUBTOTAL(109,Income[APR])</f>
        <v>0</v>
      </c>
      <c r="G18" s="54">
        <f>SUBTOTAL(109,Income[MAY])</f>
        <v>0</v>
      </c>
      <c r="H18" s="54">
        <f>SUBTOTAL(109,Income[JUN])</f>
        <v>0</v>
      </c>
      <c r="I18" s="54">
        <f>SUBTOTAL(109,Income[JUL])</f>
        <v>0</v>
      </c>
      <c r="J18" s="54">
        <f>SUBTOTAL(109,Income[AUG])</f>
        <v>0</v>
      </c>
      <c r="K18" s="54">
        <f>SUBTOTAL(109,Income[SEP])</f>
        <v>0</v>
      </c>
      <c r="L18" s="54">
        <f>SUBTOTAL(109,Income[OCT])</f>
        <v>0</v>
      </c>
      <c r="M18" s="54">
        <f>SUBTOTAL(109,Income[NOV])</f>
        <v>0</v>
      </c>
      <c r="N18" s="54">
        <f>SUBTOTAL(109,Income[DEC])</f>
        <v>0</v>
      </c>
      <c r="O18" s="54">
        <f>SUBTOTAL(109,Income[Total])</f>
        <v>0</v>
      </c>
      <c r="P18" s="54">
        <f>Income[[#Totals],[Total]]/COLUMNS(Income[[#Totals],[JAN]:[DEC]])</f>
        <v>0</v>
      </c>
    </row>
    <row r="19" spans="1:16">
      <c r="A19" s="11"/>
      <c r="B19" s="11"/>
      <c r="C19" s="11"/>
      <c r="D19" s="11"/>
      <c r="E19" s="11"/>
      <c r="F19" s="11"/>
      <c r="G19" s="11"/>
      <c r="H19" s="11"/>
      <c r="I19" s="11"/>
      <c r="J19" s="11"/>
      <c r="K19" s="11"/>
      <c r="L19" s="11"/>
      <c r="M19" s="11"/>
      <c r="N19" s="11"/>
      <c r="O19" s="11"/>
    </row>
    <row r="20" spans="1:16">
      <c r="A20" s="15" t="s">
        <v>26</v>
      </c>
      <c r="B20" s="62" t="s">
        <v>51</v>
      </c>
      <c r="C20" s="48" t="s">
        <v>4</v>
      </c>
      <c r="D20" s="16" t="s">
        <v>5</v>
      </c>
      <c r="E20" s="16" t="s">
        <v>6</v>
      </c>
      <c r="F20" s="16" t="s">
        <v>7</v>
      </c>
      <c r="G20" s="16" t="s">
        <v>8</v>
      </c>
      <c r="H20" s="16" t="s">
        <v>9</v>
      </c>
      <c r="I20" s="16" t="s">
        <v>10</v>
      </c>
      <c r="J20" s="16" t="s">
        <v>11</v>
      </c>
      <c r="K20" s="16" t="s">
        <v>12</v>
      </c>
      <c r="L20" s="16" t="s">
        <v>13</v>
      </c>
      <c r="M20" s="16" t="s">
        <v>14</v>
      </c>
      <c r="N20" s="16" t="s">
        <v>15</v>
      </c>
      <c r="O20" s="17" t="s">
        <v>16</v>
      </c>
      <c r="P20" s="17" t="s">
        <v>17</v>
      </c>
    </row>
    <row r="21" spans="1:16">
      <c r="A21" s="8" t="s">
        <v>31</v>
      </c>
      <c r="B21" s="44">
        <v>1500</v>
      </c>
      <c r="C21" s="46"/>
      <c r="D21" s="9"/>
      <c r="E21" s="9"/>
      <c r="F21" s="9"/>
      <c r="G21" s="9"/>
      <c r="H21" s="9"/>
      <c r="I21" s="9"/>
      <c r="J21" s="9"/>
      <c r="K21" s="9"/>
      <c r="L21" s="9"/>
      <c r="M21" s="9"/>
      <c r="N21" s="9"/>
      <c r="O21" s="37">
        <f>SUM(C21:N21)</f>
        <v>0</v>
      </c>
      <c r="P21" s="10">
        <f t="shared" ref="P21:P43" si="4">O21/COLUMNS(C21:N21)</f>
        <v>0</v>
      </c>
    </row>
    <row r="22" spans="1:16">
      <c r="A22" s="8" t="s">
        <v>33</v>
      </c>
      <c r="B22" s="44">
        <v>90</v>
      </c>
      <c r="C22" s="46"/>
      <c r="D22" s="9"/>
      <c r="E22" s="9"/>
      <c r="F22" s="9"/>
      <c r="G22" s="9"/>
      <c r="H22" s="9"/>
      <c r="I22" s="9"/>
      <c r="J22" s="9"/>
      <c r="K22" s="9"/>
      <c r="L22" s="9"/>
      <c r="M22" s="9"/>
      <c r="N22" s="9"/>
      <c r="O22" s="37">
        <f t="shared" ref="O22:O43" si="5">SUM(C22:N22)</f>
        <v>0</v>
      </c>
      <c r="P22" s="10">
        <f t="shared" si="4"/>
        <v>0</v>
      </c>
    </row>
    <row r="23" spans="1:16">
      <c r="A23" s="8" t="s">
        <v>23</v>
      </c>
      <c r="B23" s="44">
        <v>50</v>
      </c>
      <c r="C23" s="46"/>
      <c r="D23" s="9"/>
      <c r="E23" s="9"/>
      <c r="F23" s="9"/>
      <c r="G23" s="9"/>
      <c r="H23" s="9"/>
      <c r="I23" s="9"/>
      <c r="J23" s="9"/>
      <c r="K23" s="9"/>
      <c r="L23" s="9"/>
      <c r="M23" s="9"/>
      <c r="N23" s="9"/>
      <c r="O23" s="37">
        <f t="shared" si="5"/>
        <v>0</v>
      </c>
      <c r="P23" s="10">
        <f t="shared" si="4"/>
        <v>0</v>
      </c>
    </row>
    <row r="24" spans="1:16">
      <c r="A24" s="8" t="s">
        <v>34</v>
      </c>
      <c r="B24" s="44">
        <v>30</v>
      </c>
      <c r="C24" s="46"/>
      <c r="D24" s="9"/>
      <c r="E24" s="9"/>
      <c r="F24" s="9"/>
      <c r="G24" s="9"/>
      <c r="H24" s="9"/>
      <c r="I24" s="9"/>
      <c r="J24" s="9"/>
      <c r="K24" s="9"/>
      <c r="L24" s="9"/>
      <c r="M24" s="9"/>
      <c r="N24" s="9"/>
      <c r="O24" s="37">
        <f t="shared" si="5"/>
        <v>0</v>
      </c>
      <c r="P24" s="10">
        <f t="shared" si="4"/>
        <v>0</v>
      </c>
    </row>
    <row r="25" spans="1:16">
      <c r="A25" s="18" t="s">
        <v>40</v>
      </c>
      <c r="B25" s="44">
        <v>400</v>
      </c>
      <c r="C25" s="46"/>
      <c r="D25" s="9"/>
      <c r="E25" s="9"/>
      <c r="F25" s="9"/>
      <c r="G25" s="9"/>
      <c r="H25" s="9"/>
      <c r="I25" s="9"/>
      <c r="J25" s="9"/>
      <c r="K25" s="9"/>
      <c r="L25" s="9"/>
      <c r="M25" s="9"/>
      <c r="N25" s="9"/>
      <c r="O25" s="37">
        <f>SUM(C25:N25)</f>
        <v>0</v>
      </c>
      <c r="P25" s="10">
        <f>O25/COLUMNS(C25:N25)</f>
        <v>0</v>
      </c>
    </row>
    <row r="26" spans="1:16">
      <c r="A26" s="18" t="s">
        <v>42</v>
      </c>
      <c r="B26" s="44">
        <v>200</v>
      </c>
      <c r="C26" s="46"/>
      <c r="D26" s="9"/>
      <c r="E26" s="9"/>
      <c r="F26" s="9"/>
      <c r="G26" s="9"/>
      <c r="H26" s="9"/>
      <c r="I26" s="9"/>
      <c r="J26" s="9"/>
      <c r="K26" s="9"/>
      <c r="L26" s="9"/>
      <c r="M26" s="9"/>
      <c r="N26" s="9"/>
      <c r="O26" s="37">
        <f>SUM(C26:N26)</f>
        <v>0</v>
      </c>
      <c r="P26" s="10">
        <f>O26/COLUMNS(C26:N26)</f>
        <v>0</v>
      </c>
    </row>
    <row r="27" spans="1:16">
      <c r="A27" s="18" t="s">
        <v>36</v>
      </c>
      <c r="B27" s="44">
        <v>150</v>
      </c>
      <c r="C27" s="46"/>
      <c r="D27" s="9"/>
      <c r="E27" s="9"/>
      <c r="F27" s="9"/>
      <c r="G27" s="9"/>
      <c r="H27" s="9"/>
      <c r="I27" s="9"/>
      <c r="J27" s="9"/>
      <c r="K27" s="9"/>
      <c r="L27" s="9"/>
      <c r="M27" s="9"/>
      <c r="N27" s="9"/>
      <c r="O27" s="37">
        <f t="shared" si="5"/>
        <v>0</v>
      </c>
      <c r="P27" s="10">
        <f t="shared" si="4"/>
        <v>0</v>
      </c>
    </row>
    <row r="28" spans="1:16">
      <c r="A28" s="8" t="s">
        <v>35</v>
      </c>
      <c r="B28" s="44">
        <v>120</v>
      </c>
      <c r="C28" s="46"/>
      <c r="D28" s="9"/>
      <c r="E28" s="9"/>
      <c r="F28" s="9"/>
      <c r="G28" s="9"/>
      <c r="H28" s="9"/>
      <c r="I28" s="9"/>
      <c r="J28" s="9"/>
      <c r="K28" s="9"/>
      <c r="L28" s="9"/>
      <c r="M28" s="9"/>
      <c r="N28" s="9"/>
      <c r="O28" s="37">
        <f>SUM(C28:N28)</f>
        <v>0</v>
      </c>
      <c r="P28" s="10">
        <f>O28/COLUMNS(C28:N28)</f>
        <v>0</v>
      </c>
    </row>
    <row r="29" spans="1:16">
      <c r="A29" s="29" t="s">
        <v>52</v>
      </c>
      <c r="B29" s="44">
        <v>40</v>
      </c>
      <c r="C29" s="46"/>
      <c r="D29" s="9"/>
      <c r="E29" s="9"/>
      <c r="F29" s="9"/>
      <c r="G29" s="9"/>
      <c r="H29" s="9"/>
      <c r="I29" s="9"/>
      <c r="J29" s="9"/>
      <c r="K29" s="9"/>
      <c r="L29" s="9"/>
      <c r="M29" s="9"/>
      <c r="N29" s="9"/>
      <c r="O29" s="37">
        <f>SUM(C29:N29)</f>
        <v>0</v>
      </c>
      <c r="P29" s="10">
        <f>O29/COLUMNS(C29:N29)</f>
        <v>0</v>
      </c>
    </row>
    <row r="30" spans="1:16">
      <c r="A30" s="18" t="s">
        <v>38</v>
      </c>
      <c r="B30" s="44">
        <v>30</v>
      </c>
      <c r="C30" s="46"/>
      <c r="D30" s="9"/>
      <c r="E30" s="9"/>
      <c r="F30" s="9"/>
      <c r="G30" s="9"/>
      <c r="H30" s="9"/>
      <c r="I30" s="9"/>
      <c r="J30" s="9"/>
      <c r="K30" s="9"/>
      <c r="L30" s="9"/>
      <c r="M30" s="9"/>
      <c r="N30" s="9"/>
      <c r="O30" s="37">
        <f>SUM(C30:N30)</f>
        <v>0</v>
      </c>
      <c r="P30" s="10">
        <f>O30/COLUMNS(C30:N30)</f>
        <v>0</v>
      </c>
    </row>
    <row r="31" spans="1:16">
      <c r="A31" s="18" t="s">
        <v>37</v>
      </c>
      <c r="B31" s="44">
        <v>0</v>
      </c>
      <c r="C31" s="46"/>
      <c r="D31" s="9"/>
      <c r="E31" s="9"/>
      <c r="F31" s="9"/>
      <c r="G31" s="9"/>
      <c r="H31" s="9"/>
      <c r="I31" s="9"/>
      <c r="J31" s="9"/>
      <c r="K31" s="9"/>
      <c r="L31" s="9"/>
      <c r="M31" s="9"/>
      <c r="N31" s="9"/>
      <c r="O31" s="37">
        <f>SUM(C31:N31)</f>
        <v>0</v>
      </c>
      <c r="P31" s="10">
        <f>O31/COLUMNS(C31:N31)</f>
        <v>0</v>
      </c>
    </row>
    <row r="32" spans="1:16">
      <c r="A32" s="8" t="s">
        <v>24</v>
      </c>
      <c r="B32" s="44">
        <v>40</v>
      </c>
      <c r="C32" s="46"/>
      <c r="D32" s="9"/>
      <c r="E32" s="9"/>
      <c r="F32" s="9"/>
      <c r="G32" s="9"/>
      <c r="H32" s="9"/>
      <c r="I32" s="9"/>
      <c r="J32" s="9"/>
      <c r="K32" s="9"/>
      <c r="L32" s="9"/>
      <c r="M32" s="9"/>
      <c r="N32" s="9"/>
      <c r="O32" s="37">
        <f>SUM(C32:N32)</f>
        <v>0</v>
      </c>
      <c r="P32" s="10">
        <f>O32/COLUMNS(C32:N32)</f>
        <v>0</v>
      </c>
    </row>
    <row r="33" spans="1:16">
      <c r="A33" s="8" t="s">
        <v>25</v>
      </c>
      <c r="B33" s="44">
        <v>50</v>
      </c>
      <c r="C33" s="46"/>
      <c r="D33" s="9"/>
      <c r="E33" s="9"/>
      <c r="F33" s="9"/>
      <c r="G33" s="9"/>
      <c r="H33" s="9"/>
      <c r="I33" s="9"/>
      <c r="J33" s="9"/>
      <c r="K33" s="9"/>
      <c r="L33" s="9"/>
      <c r="M33" s="9"/>
      <c r="N33" s="9"/>
      <c r="O33" s="37">
        <f t="shared" si="5"/>
        <v>0</v>
      </c>
      <c r="P33" s="10">
        <f t="shared" si="4"/>
        <v>0</v>
      </c>
    </row>
    <row r="34" spans="1:16">
      <c r="A34" s="8" t="s">
        <v>49</v>
      </c>
      <c r="B34" s="44">
        <v>25</v>
      </c>
      <c r="C34" s="46"/>
      <c r="D34" s="9"/>
      <c r="E34" s="9"/>
      <c r="F34" s="9"/>
      <c r="G34" s="9"/>
      <c r="H34" s="9"/>
      <c r="I34" s="9"/>
      <c r="J34" s="9"/>
      <c r="K34" s="9"/>
      <c r="L34" s="9"/>
      <c r="M34" s="9"/>
      <c r="N34" s="9"/>
      <c r="O34" s="37">
        <f t="shared" si="5"/>
        <v>0</v>
      </c>
      <c r="P34" s="10">
        <f t="shared" si="4"/>
        <v>0</v>
      </c>
    </row>
    <row r="35" spans="1:16">
      <c r="A35" s="8" t="s">
        <v>39</v>
      </c>
      <c r="B35" s="44">
        <v>180</v>
      </c>
      <c r="C35" s="46"/>
      <c r="D35" s="9"/>
      <c r="E35" s="9"/>
      <c r="F35" s="9"/>
      <c r="G35" s="9"/>
      <c r="H35" s="9"/>
      <c r="I35" s="9"/>
      <c r="J35" s="9"/>
      <c r="K35" s="9"/>
      <c r="L35" s="9"/>
      <c r="M35" s="9"/>
      <c r="N35" s="9"/>
      <c r="O35" s="37">
        <f t="shared" si="5"/>
        <v>0</v>
      </c>
      <c r="P35" s="10">
        <f t="shared" si="4"/>
        <v>0</v>
      </c>
    </row>
    <row r="36" spans="1:16">
      <c r="A36" s="8" t="s">
        <v>41</v>
      </c>
      <c r="B36" s="44">
        <v>30</v>
      </c>
      <c r="C36" s="46"/>
      <c r="D36" s="9"/>
      <c r="E36" s="9"/>
      <c r="F36" s="9"/>
      <c r="G36" s="9"/>
      <c r="H36" s="9"/>
      <c r="I36" s="9"/>
      <c r="J36" s="9"/>
      <c r="K36" s="9"/>
      <c r="L36" s="9"/>
      <c r="M36" s="9"/>
      <c r="N36" s="9"/>
      <c r="O36" s="37">
        <f t="shared" si="5"/>
        <v>0</v>
      </c>
      <c r="P36" s="10">
        <f t="shared" si="4"/>
        <v>0</v>
      </c>
    </row>
    <row r="37" spans="1:16">
      <c r="A37" s="8" t="s">
        <v>43</v>
      </c>
      <c r="B37" s="44">
        <v>60</v>
      </c>
      <c r="C37" s="46"/>
      <c r="D37" s="9"/>
      <c r="E37" s="9"/>
      <c r="F37" s="9"/>
      <c r="G37" s="9"/>
      <c r="H37" s="9"/>
      <c r="I37" s="9"/>
      <c r="J37" s="9"/>
      <c r="K37" s="9"/>
      <c r="L37" s="9"/>
      <c r="M37" s="9"/>
      <c r="N37" s="9"/>
      <c r="O37" s="37">
        <f t="shared" si="5"/>
        <v>0</v>
      </c>
      <c r="P37" s="10">
        <f t="shared" si="4"/>
        <v>0</v>
      </c>
    </row>
    <row r="38" spans="1:16">
      <c r="A38" s="18" t="s">
        <v>50</v>
      </c>
      <c r="B38" s="44">
        <v>40</v>
      </c>
      <c r="C38" s="46"/>
      <c r="D38" s="9"/>
      <c r="E38" s="9"/>
      <c r="F38" s="9"/>
      <c r="G38" s="9"/>
      <c r="H38" s="9"/>
      <c r="I38" s="9"/>
      <c r="J38" s="9"/>
      <c r="K38" s="9"/>
      <c r="L38" s="9"/>
      <c r="M38" s="9"/>
      <c r="N38" s="9"/>
      <c r="O38" s="37">
        <f>SUM(C38:N38)</f>
        <v>0</v>
      </c>
      <c r="P38" s="10">
        <f>O38/COLUMNS(C38:N38)</f>
        <v>0</v>
      </c>
    </row>
    <row r="39" spans="1:16">
      <c r="A39" s="8" t="s">
        <v>44</v>
      </c>
      <c r="B39" s="44">
        <v>100</v>
      </c>
      <c r="C39" s="46"/>
      <c r="D39" s="9"/>
      <c r="E39" s="9"/>
      <c r="F39" s="9"/>
      <c r="G39" s="9"/>
      <c r="H39" s="9"/>
      <c r="I39" s="9"/>
      <c r="J39" s="9"/>
      <c r="K39" s="9"/>
      <c r="L39" s="9"/>
      <c r="M39" s="9"/>
      <c r="N39" s="9"/>
      <c r="O39" s="37">
        <f t="shared" si="5"/>
        <v>0</v>
      </c>
      <c r="P39" s="10">
        <f t="shared" si="4"/>
        <v>0</v>
      </c>
    </row>
    <row r="40" spans="1:16">
      <c r="A40" s="8" t="s">
        <v>45</v>
      </c>
      <c r="B40" s="44">
        <v>60</v>
      </c>
      <c r="C40" s="46"/>
      <c r="D40" s="9"/>
      <c r="E40" s="9"/>
      <c r="F40" s="9"/>
      <c r="G40" s="9"/>
      <c r="H40" s="9"/>
      <c r="I40" s="9"/>
      <c r="J40" s="9"/>
      <c r="K40" s="9"/>
      <c r="L40" s="9"/>
      <c r="M40" s="9"/>
      <c r="N40" s="9"/>
      <c r="O40" s="37">
        <f t="shared" si="5"/>
        <v>0</v>
      </c>
      <c r="P40" s="10">
        <f t="shared" si="4"/>
        <v>0</v>
      </c>
    </row>
    <row r="41" spans="1:16">
      <c r="A41" s="18" t="s">
        <v>47</v>
      </c>
      <c r="B41" s="44">
        <v>40</v>
      </c>
      <c r="C41" s="46"/>
      <c r="D41" s="9"/>
      <c r="E41" s="9"/>
      <c r="F41" s="9"/>
      <c r="G41" s="9"/>
      <c r="H41" s="9"/>
      <c r="I41" s="9"/>
      <c r="J41" s="9"/>
      <c r="K41" s="9"/>
      <c r="L41" s="9"/>
      <c r="M41" s="9"/>
      <c r="N41" s="9"/>
      <c r="O41" s="37">
        <f>SUM(C41:N41)</f>
        <v>0</v>
      </c>
      <c r="P41" s="10">
        <f>O41/COLUMNS(C41:N41)</f>
        <v>0</v>
      </c>
    </row>
    <row r="42" spans="1:16">
      <c r="A42" s="18" t="s">
        <v>48</v>
      </c>
      <c r="B42" s="44">
        <v>160</v>
      </c>
      <c r="C42" s="46"/>
      <c r="D42" s="9"/>
      <c r="E42" s="9"/>
      <c r="F42" s="9"/>
      <c r="G42" s="9"/>
      <c r="H42" s="9"/>
      <c r="I42" s="9"/>
      <c r="J42" s="9"/>
      <c r="K42" s="9"/>
      <c r="L42" s="9"/>
      <c r="M42" s="9"/>
      <c r="N42" s="9"/>
      <c r="O42" s="37">
        <f>SUM(C42:N42)</f>
        <v>0</v>
      </c>
      <c r="P42" s="10">
        <f>O42/COLUMNS(C42:N42)</f>
        <v>0</v>
      </c>
    </row>
    <row r="43" spans="1:16" ht="17" thickBot="1">
      <c r="A43" s="8" t="s">
        <v>46</v>
      </c>
      <c r="B43" s="47">
        <v>100</v>
      </c>
      <c r="C43" s="46"/>
      <c r="D43" s="9"/>
      <c r="E43" s="9"/>
      <c r="F43" s="9"/>
      <c r="G43" s="9"/>
      <c r="H43" s="9"/>
      <c r="I43" s="9"/>
      <c r="J43" s="9"/>
      <c r="K43" s="9"/>
      <c r="L43" s="9"/>
      <c r="M43" s="9"/>
      <c r="N43" s="9"/>
      <c r="O43" s="37">
        <f t="shared" si="5"/>
        <v>0</v>
      </c>
      <c r="P43" s="10">
        <f t="shared" si="4"/>
        <v>0</v>
      </c>
    </row>
    <row r="44" spans="1:16" ht="17" thickTop="1">
      <c r="A44" s="58" t="str">
        <f>"TOTAL "&amp;Expenses[[#Headers],[EXPENSES]]</f>
        <v>TOTAL EXPENSES</v>
      </c>
      <c r="B44" s="30">
        <f>SUBTOTAL(109,Expenses[TARGET])</f>
        <v>3495</v>
      </c>
      <c r="C44" s="56">
        <f>SUBTOTAL(109,Expenses[JAN])</f>
        <v>0</v>
      </c>
      <c r="D44" s="57">
        <f>SUBTOTAL(109,Expenses[FEB])</f>
        <v>0</v>
      </c>
      <c r="E44" s="57">
        <f>SUBTOTAL(109,Expenses[MAR])</f>
        <v>0</v>
      </c>
      <c r="F44" s="57">
        <f>SUBTOTAL(109,Expenses[APR])</f>
        <v>0</v>
      </c>
      <c r="G44" s="57">
        <f>SUBTOTAL(109,Expenses[MAY])</f>
        <v>0</v>
      </c>
      <c r="H44" s="57">
        <f>SUBTOTAL(109,Expenses[JUN])</f>
        <v>0</v>
      </c>
      <c r="I44" s="57">
        <f>SUBTOTAL(109,Expenses[JUL])</f>
        <v>0</v>
      </c>
      <c r="J44" s="57">
        <f>SUBTOTAL(109,Expenses[AUG])</f>
        <v>0</v>
      </c>
      <c r="K44" s="57">
        <f>SUBTOTAL(109,Expenses[SEP])</f>
        <v>0</v>
      </c>
      <c r="L44" s="57">
        <f>SUBTOTAL(109,Expenses[OCT])</f>
        <v>0</v>
      </c>
      <c r="M44" s="57">
        <f>SUBTOTAL(109,Expenses[NOV])</f>
        <v>0</v>
      </c>
      <c r="N44" s="57">
        <f>SUBTOTAL(109,Expenses[DEC])</f>
        <v>0</v>
      </c>
      <c r="O44" s="57">
        <f>SUBTOTAL(109,Expenses[Total])</f>
        <v>0</v>
      </c>
      <c r="P44" s="57">
        <f>Expenses[[#Totals],[Total]]/COLUMNS(Expenses[[#Totals],[JAN]:[DEC]])</f>
        <v>0</v>
      </c>
    </row>
  </sheetData>
  <hyperlinks>
    <hyperlink ref="A2" r:id="rId1" xr:uid="{F1F37DE8-8837-4D42-818A-550FA5398CAB}"/>
  </hyperlinks>
  <pageMargins left="0.7" right="0.7" top="0.75" bottom="0.75" header="0.3" footer="0.3"/>
  <ignoredErrors>
    <ignoredError sqref="O13:O14 P13:P14 O15:O17 P15:P17 O21:P43" formulaRange="1"/>
  </ignoredErrors>
  <drawing r:id="rId2"/>
  <legacyDrawing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25803-109D-4341-BE01-483B81A46D2B}">
  <dimension ref="A1:P12"/>
  <sheetViews>
    <sheetView showGridLines="0" workbookViewId="0">
      <selection activeCell="A10" sqref="A10"/>
    </sheetView>
  </sheetViews>
  <sheetFormatPr baseColWidth="10" defaultRowHeight="16"/>
  <cols>
    <col min="1" max="1" width="8.5" customWidth="1"/>
  </cols>
  <sheetData>
    <row r="1" spans="1:16" ht="28" customHeight="1">
      <c r="A1" s="60" t="s">
        <v>53</v>
      </c>
      <c r="B1" s="61" t="s">
        <v>54</v>
      </c>
      <c r="C1" s="33"/>
      <c r="D1" s="33"/>
      <c r="E1" s="33"/>
      <c r="F1" s="33"/>
      <c r="G1" s="33"/>
      <c r="H1" s="33"/>
      <c r="I1" s="33"/>
      <c r="J1" s="33"/>
      <c r="K1" s="33"/>
      <c r="L1" s="33"/>
      <c r="M1" s="33"/>
      <c r="N1" s="33"/>
      <c r="O1" s="33"/>
      <c r="P1" s="33"/>
    </row>
    <row r="2" spans="1:16" ht="28" customHeight="1">
      <c r="A2" s="60" t="s">
        <v>55</v>
      </c>
      <c r="B2" s="61" t="s">
        <v>65</v>
      </c>
      <c r="C2" s="33"/>
      <c r="D2" s="33"/>
      <c r="E2" s="33"/>
      <c r="F2" s="33"/>
      <c r="G2" s="33"/>
      <c r="H2" s="33"/>
      <c r="I2" s="33"/>
      <c r="J2" s="33"/>
      <c r="K2" s="33"/>
      <c r="L2" s="33"/>
      <c r="M2" s="33"/>
      <c r="N2" s="33"/>
      <c r="O2" s="33"/>
      <c r="P2" s="33"/>
    </row>
    <row r="3" spans="1:16" ht="28" customHeight="1">
      <c r="A3" s="60" t="s">
        <v>56</v>
      </c>
      <c r="B3" s="61" t="s">
        <v>66</v>
      </c>
      <c r="C3" s="33"/>
      <c r="D3" s="33"/>
      <c r="E3" s="33"/>
      <c r="F3" s="33"/>
      <c r="G3" s="33"/>
      <c r="H3" s="33"/>
      <c r="I3" s="33"/>
      <c r="J3" s="33"/>
      <c r="K3" s="33"/>
      <c r="L3" s="33"/>
      <c r="M3" s="33"/>
      <c r="N3" s="33"/>
      <c r="O3" s="33"/>
      <c r="P3" s="33"/>
    </row>
    <row r="4" spans="1:16" ht="28" customHeight="1">
      <c r="A4" s="60" t="s">
        <v>57</v>
      </c>
      <c r="B4" s="61" t="s">
        <v>58</v>
      </c>
      <c r="C4" s="33"/>
      <c r="D4" s="33"/>
      <c r="E4" s="33"/>
      <c r="F4" s="33"/>
      <c r="G4" s="33"/>
      <c r="H4" s="33"/>
      <c r="I4" s="33"/>
      <c r="J4" s="33"/>
      <c r="K4" s="33"/>
      <c r="L4" s="33"/>
      <c r="M4" s="33"/>
      <c r="N4" s="33"/>
      <c r="O4" s="33"/>
      <c r="P4" s="33"/>
    </row>
    <row r="5" spans="1:16" ht="28" customHeight="1">
      <c r="A5" s="60" t="s">
        <v>59</v>
      </c>
      <c r="B5" s="61" t="s">
        <v>63</v>
      </c>
      <c r="C5" s="33"/>
      <c r="D5" s="33"/>
      <c r="E5" s="33"/>
      <c r="F5" s="33"/>
      <c r="G5" s="33"/>
      <c r="H5" s="33"/>
      <c r="I5" s="33"/>
      <c r="J5" s="33"/>
      <c r="K5" s="33"/>
      <c r="L5" s="33"/>
      <c r="M5" s="33"/>
      <c r="N5" s="33"/>
      <c r="O5" s="33"/>
      <c r="P5" s="33"/>
    </row>
    <row r="6" spans="1:16" ht="28" customHeight="1">
      <c r="A6" s="60" t="s">
        <v>61</v>
      </c>
      <c r="B6" s="61" t="s">
        <v>60</v>
      </c>
      <c r="C6" s="33"/>
      <c r="D6" s="33"/>
      <c r="E6" s="33"/>
      <c r="F6" s="33"/>
      <c r="G6" s="33"/>
      <c r="H6" s="33"/>
      <c r="I6" s="33"/>
      <c r="J6" s="33"/>
      <c r="K6" s="33"/>
      <c r="L6" s="33"/>
      <c r="M6" s="33"/>
      <c r="N6" s="33"/>
      <c r="O6" s="33"/>
      <c r="P6" s="33"/>
    </row>
    <row r="7" spans="1:16" ht="28" customHeight="1">
      <c r="A7" s="60" t="s">
        <v>62</v>
      </c>
      <c r="B7" s="61" t="s">
        <v>64</v>
      </c>
      <c r="C7" s="33"/>
      <c r="D7" s="33"/>
      <c r="E7" s="33"/>
      <c r="F7" s="33"/>
      <c r="G7" s="33"/>
      <c r="H7" s="33"/>
      <c r="I7" s="33"/>
      <c r="J7" s="33"/>
      <c r="K7" s="33"/>
      <c r="L7" s="33"/>
      <c r="M7" s="33"/>
      <c r="N7" s="33"/>
      <c r="O7" s="33"/>
      <c r="P7" s="33"/>
    </row>
    <row r="8" spans="1:16" ht="19" customHeight="1">
      <c r="A8" s="33"/>
      <c r="B8" s="33"/>
      <c r="C8" s="33"/>
      <c r="D8" s="33"/>
      <c r="E8" s="33"/>
      <c r="F8" s="33"/>
      <c r="G8" s="33"/>
      <c r="H8" s="33"/>
      <c r="I8" s="33"/>
      <c r="J8" s="33"/>
      <c r="K8" s="33"/>
      <c r="L8" s="33"/>
      <c r="M8" s="33"/>
      <c r="N8" s="33"/>
      <c r="O8" s="33"/>
      <c r="P8" s="33"/>
    </row>
    <row r="9" spans="1:16">
      <c r="A9" s="33"/>
      <c r="B9" s="33"/>
      <c r="C9" s="33"/>
      <c r="D9" s="33"/>
      <c r="E9" s="33"/>
      <c r="F9" s="33"/>
      <c r="G9" s="33"/>
      <c r="H9" s="33"/>
      <c r="I9" s="33"/>
      <c r="J9" s="33"/>
      <c r="K9" s="33"/>
      <c r="L9" s="33"/>
      <c r="M9" s="33"/>
      <c r="N9" s="33"/>
      <c r="O9" s="33"/>
      <c r="P9" s="33"/>
    </row>
    <row r="10" spans="1:16">
      <c r="A10" s="33"/>
      <c r="B10" s="33"/>
      <c r="C10" s="33"/>
      <c r="D10" s="33"/>
      <c r="E10" s="33"/>
      <c r="F10" s="33"/>
      <c r="G10" s="33"/>
      <c r="H10" s="33"/>
      <c r="I10" s="33"/>
      <c r="J10" s="33"/>
      <c r="K10" s="33"/>
      <c r="L10" s="33"/>
      <c r="M10" s="33"/>
      <c r="N10" s="33"/>
      <c r="O10" s="33"/>
      <c r="P10" s="33"/>
    </row>
    <row r="11" spans="1:16">
      <c r="A11" s="33"/>
      <c r="B11" s="33"/>
      <c r="C11" s="33"/>
      <c r="D11" s="33"/>
      <c r="E11" s="33"/>
      <c r="F11" s="33"/>
      <c r="G11" s="33"/>
      <c r="H11" s="33"/>
      <c r="I11" s="33"/>
      <c r="J11" s="33"/>
      <c r="K11" s="33"/>
      <c r="L11" s="33"/>
      <c r="M11" s="33"/>
      <c r="N11" s="33"/>
      <c r="O11" s="33"/>
      <c r="P11" s="33"/>
    </row>
    <row r="12" spans="1:16">
      <c r="A12" s="33"/>
      <c r="B12" s="33"/>
      <c r="C12" s="33"/>
      <c r="D12" s="33"/>
      <c r="E12" s="33"/>
      <c r="F12" s="33"/>
      <c r="G12" s="33"/>
      <c r="H12" s="33"/>
      <c r="I12" s="33"/>
      <c r="J12" s="33"/>
      <c r="K12" s="33"/>
      <c r="L12" s="33"/>
      <c r="M12" s="33"/>
      <c r="N12" s="33"/>
      <c r="O12" s="33"/>
      <c r="P12"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Simple Budget</vt:lpstr>
      <vt:lpstr>Help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2020-05-27T07:02:35Z</dcterms:created>
  <dcterms:modified xsi:type="dcterms:W3CDTF">2020-05-27T10:39:25Z</dcterms:modified>
</cp:coreProperties>
</file>